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in\Desktop\RAW data\"/>
    </mc:Choice>
  </mc:AlternateContent>
  <xr:revisionPtr revIDLastSave="0" documentId="13_ncr:1_{2FCED795-7F62-4C41-87AE-3A312BE22A8F}" xr6:coauthVersionLast="47" xr6:coauthVersionMax="47" xr10:uidLastSave="{00000000-0000-0000-0000-000000000000}"/>
  <bookViews>
    <workbookView xWindow="-108" yWindow="-108" windowWidth="23256" windowHeight="12456" activeTab="1" xr2:uid="{E73D3A7C-1242-4D78-8979-A46CBCAD7CDF}"/>
  </bookViews>
  <sheets>
    <sheet name="Figure 9B" sheetId="1" r:id="rId1"/>
    <sheet name="Figure 9H I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9" i="2" l="1"/>
  <c r="R89" i="2"/>
  <c r="S88" i="2"/>
  <c r="U88" i="2" s="1"/>
  <c r="R88" i="2"/>
  <c r="R87" i="2"/>
  <c r="S87" i="2" s="1"/>
  <c r="R86" i="2"/>
  <c r="S86" i="2" s="1"/>
  <c r="S85" i="2"/>
  <c r="R85" i="2"/>
  <c r="S84" i="2"/>
  <c r="U84" i="2" s="1"/>
  <c r="R84" i="2"/>
  <c r="R83" i="2"/>
  <c r="S83" i="2" s="1"/>
  <c r="R82" i="2"/>
  <c r="S82" i="2" s="1"/>
  <c r="S81" i="2"/>
  <c r="R81" i="2"/>
  <c r="S80" i="2"/>
  <c r="U80" i="2" s="1"/>
  <c r="R80" i="2"/>
  <c r="R79" i="2"/>
  <c r="S79" i="2" s="1"/>
  <c r="R78" i="2"/>
  <c r="S78" i="2" s="1"/>
  <c r="G78" i="2"/>
  <c r="R77" i="2"/>
  <c r="S77" i="2" s="1"/>
  <c r="R76" i="2"/>
  <c r="S76" i="2" s="1"/>
  <c r="G76" i="2"/>
  <c r="S75" i="2"/>
  <c r="R75" i="2"/>
  <c r="R74" i="2"/>
  <c r="S74" i="2" s="1"/>
  <c r="G74" i="2"/>
  <c r="G72" i="2"/>
  <c r="G70" i="2"/>
  <c r="R69" i="2"/>
  <c r="S69" i="2" s="1"/>
  <c r="R68" i="2"/>
  <c r="S68" i="2" s="1"/>
  <c r="G68" i="2"/>
  <c r="R67" i="2"/>
  <c r="S67" i="2" s="1"/>
  <c r="R66" i="2"/>
  <c r="S66" i="2" s="1"/>
  <c r="G66" i="2"/>
  <c r="R65" i="2"/>
  <c r="S65" i="2" s="1"/>
  <c r="R64" i="2"/>
  <c r="S64" i="2" s="1"/>
  <c r="G64" i="2"/>
  <c r="S63" i="2"/>
  <c r="R63" i="2"/>
  <c r="S62" i="2"/>
  <c r="U62" i="2" s="1"/>
  <c r="R62" i="2"/>
  <c r="R61" i="2"/>
  <c r="S61" i="2" s="1"/>
  <c r="R60" i="2"/>
  <c r="S60" i="2" s="1"/>
  <c r="S59" i="2"/>
  <c r="R59" i="2"/>
  <c r="S58" i="2"/>
  <c r="T58" i="2" s="1"/>
  <c r="W56" i="2" s="1"/>
  <c r="R58" i="2"/>
  <c r="R57" i="2"/>
  <c r="S57" i="2" s="1"/>
  <c r="S56" i="2"/>
  <c r="R56" i="2"/>
  <c r="S55" i="2"/>
  <c r="R55" i="2"/>
  <c r="R54" i="2"/>
  <c r="S54" i="2" s="1"/>
  <c r="S50" i="2"/>
  <c r="R50" i="2"/>
  <c r="S49" i="2"/>
  <c r="U49" i="2" s="1"/>
  <c r="R49" i="2"/>
  <c r="R48" i="2"/>
  <c r="S48" i="2" s="1"/>
  <c r="R47" i="2"/>
  <c r="S47" i="2" s="1"/>
  <c r="S46" i="2"/>
  <c r="R46" i="2"/>
  <c r="S45" i="2"/>
  <c r="T45" i="2" s="1"/>
  <c r="R45" i="2"/>
  <c r="R44" i="2"/>
  <c r="S44" i="2" s="1"/>
  <c r="R43" i="2"/>
  <c r="S43" i="2" s="1"/>
  <c r="S42" i="2"/>
  <c r="R42" i="2"/>
  <c r="S41" i="2"/>
  <c r="T41" i="2" s="1"/>
  <c r="R41" i="2"/>
  <c r="R40" i="2"/>
  <c r="S40" i="2" s="1"/>
  <c r="R39" i="2"/>
  <c r="S39" i="2" s="1"/>
  <c r="S38" i="2"/>
  <c r="R38" i="2"/>
  <c r="R37" i="2"/>
  <c r="S37" i="2" s="1"/>
  <c r="R36" i="2"/>
  <c r="S36" i="2" s="1"/>
  <c r="S35" i="2"/>
  <c r="T35" i="2" s="1"/>
  <c r="R35" i="2"/>
  <c r="G33" i="2"/>
  <c r="G31" i="2"/>
  <c r="G29" i="2"/>
  <c r="G27" i="2"/>
  <c r="H24" i="2"/>
  <c r="I24" i="2" s="1"/>
  <c r="H23" i="2"/>
  <c r="I23" i="2" s="1"/>
  <c r="I22" i="2"/>
  <c r="H22" i="2"/>
  <c r="I21" i="2"/>
  <c r="K21" i="2" s="1"/>
  <c r="H21" i="2"/>
  <c r="H20" i="2"/>
  <c r="I20" i="2" s="1"/>
  <c r="H19" i="2"/>
  <c r="I19" i="2" s="1"/>
  <c r="I16" i="2"/>
  <c r="H16" i="2"/>
  <c r="I15" i="2"/>
  <c r="J15" i="2" s="1"/>
  <c r="H15" i="2"/>
  <c r="H14" i="2"/>
  <c r="I14" i="2" s="1"/>
  <c r="H13" i="2"/>
  <c r="I13" i="2" s="1"/>
  <c r="I12" i="2"/>
  <c r="H12" i="2"/>
  <c r="I11" i="2"/>
  <c r="K11" i="2" s="1"/>
  <c r="H11" i="2"/>
  <c r="U39" i="2" l="1"/>
  <c r="X37" i="2" s="1"/>
  <c r="W37" i="2"/>
  <c r="T39" i="2"/>
  <c r="U68" i="2"/>
  <c r="T68" i="2"/>
  <c r="T86" i="2"/>
  <c r="U86" i="2"/>
  <c r="T54" i="2"/>
  <c r="W54" i="2" s="1"/>
  <c r="U54" i="2"/>
  <c r="X54" i="2" s="1"/>
  <c r="J23" i="2"/>
  <c r="K23" i="2"/>
  <c r="U82" i="2"/>
  <c r="T82" i="2"/>
  <c r="T60" i="2"/>
  <c r="U60" i="2"/>
  <c r="W36" i="2"/>
  <c r="U37" i="2"/>
  <c r="X36" i="2" s="1"/>
  <c r="T37" i="2"/>
  <c r="T78" i="2"/>
  <c r="W76" i="2" s="1"/>
  <c r="U78" i="2"/>
  <c r="X76" i="2" s="1"/>
  <c r="J13" i="2"/>
  <c r="K13" i="2"/>
  <c r="U76" i="2"/>
  <c r="X75" i="2" s="1"/>
  <c r="T76" i="2"/>
  <c r="W75" i="2" s="1"/>
  <c r="U64" i="2"/>
  <c r="T64" i="2"/>
  <c r="U47" i="2"/>
  <c r="T47" i="2"/>
  <c r="K19" i="2"/>
  <c r="J19" i="2"/>
  <c r="T43" i="2"/>
  <c r="U43" i="2"/>
  <c r="U56" i="2"/>
  <c r="X55" i="2" s="1"/>
  <c r="U66" i="2"/>
  <c r="T66" i="2"/>
  <c r="U74" i="2"/>
  <c r="X74" i="2" s="1"/>
  <c r="T74" i="2"/>
  <c r="W74" i="2" s="1"/>
  <c r="J11" i="2"/>
  <c r="J21" i="2"/>
  <c r="T49" i="2"/>
  <c r="T56" i="2"/>
  <c r="W55" i="2" s="1"/>
  <c r="T84" i="2"/>
  <c r="U35" i="2"/>
  <c r="X35" i="2" s="1"/>
  <c r="U41" i="2"/>
  <c r="U58" i="2"/>
  <c r="X56" i="2" s="1"/>
  <c r="W35" i="2"/>
  <c r="T62" i="2"/>
  <c r="T80" i="2"/>
  <c r="T88" i="2"/>
  <c r="K15" i="2"/>
  <c r="U45" i="2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H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26" i="1"/>
  <c r="G26" i="1" s="1"/>
  <c r="E70" i="1"/>
  <c r="E72" i="1"/>
  <c r="E68" i="1"/>
  <c r="F12" i="1"/>
  <c r="G12" i="1" s="1"/>
  <c r="F13" i="1"/>
  <c r="G13" i="1" s="1"/>
  <c r="F14" i="1"/>
  <c r="G14" i="1" s="1"/>
  <c r="F15" i="1"/>
  <c r="G15" i="1" s="1"/>
  <c r="F16" i="1"/>
  <c r="G16" i="1" s="1"/>
  <c r="F11" i="1"/>
  <c r="G11" i="1" s="1"/>
  <c r="E19" i="1"/>
  <c r="E21" i="1"/>
  <c r="E17" i="1"/>
  <c r="H46" i="1" l="1"/>
  <c r="J46" i="1"/>
  <c r="I32" i="1"/>
  <c r="H15" i="1"/>
  <c r="I44" i="1"/>
  <c r="I48" i="1"/>
  <c r="I58" i="1"/>
  <c r="I46" i="1"/>
  <c r="I28" i="1"/>
  <c r="I42" i="1"/>
  <c r="H42" i="1"/>
  <c r="I56" i="1"/>
  <c r="I62" i="1"/>
  <c r="I40" i="1"/>
  <c r="H40" i="1"/>
  <c r="H48" i="1"/>
  <c r="J48" i="1" s="1"/>
  <c r="I64" i="1"/>
  <c r="I11" i="1"/>
  <c r="I60" i="1"/>
  <c r="H54" i="1"/>
  <c r="I54" i="1"/>
  <c r="I36" i="1"/>
  <c r="H36" i="1"/>
  <c r="H13" i="1"/>
  <c r="I13" i="1"/>
  <c r="I34" i="1"/>
  <c r="H34" i="1"/>
  <c r="H52" i="1"/>
  <c r="I52" i="1"/>
  <c r="I38" i="1"/>
  <c r="H38" i="1"/>
  <c r="H26" i="1"/>
  <c r="K28" i="1" s="1"/>
  <c r="I26" i="1"/>
  <c r="I66" i="1"/>
  <c r="H66" i="1"/>
  <c r="H50" i="1"/>
  <c r="I50" i="1"/>
  <c r="H64" i="1"/>
  <c r="H32" i="1"/>
  <c r="K32" i="1" s="1"/>
  <c r="H62" i="1"/>
  <c r="H28" i="1"/>
  <c r="H60" i="1"/>
  <c r="H11" i="1"/>
  <c r="H56" i="1"/>
  <c r="I15" i="1"/>
  <c r="H58" i="1"/>
  <c r="H30" i="1"/>
  <c r="I30" i="1"/>
  <c r="J40" i="1" l="1"/>
  <c r="K26" i="1"/>
  <c r="K30" i="1"/>
  <c r="J30" i="1"/>
  <c r="K11" i="1"/>
  <c r="J28" i="1"/>
  <c r="J60" i="1"/>
  <c r="J52" i="1"/>
  <c r="J15" i="1"/>
  <c r="J42" i="1"/>
  <c r="J34" i="1"/>
  <c r="J64" i="1"/>
  <c r="J66" i="1"/>
  <c r="K13" i="1"/>
  <c r="J13" i="1"/>
  <c r="J54" i="1"/>
  <c r="K34" i="1"/>
  <c r="J58" i="1"/>
  <c r="K15" i="1"/>
</calcChain>
</file>

<file path=xl/sharedStrings.xml><?xml version="1.0" encoding="utf-8"?>
<sst xmlns="http://schemas.openxmlformats.org/spreadsheetml/2006/main" count="328" uniqueCount="101">
  <si>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</si>
  <si>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</si>
  <si>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</si>
  <si>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</si>
  <si>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</si>
  <si>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</si>
  <si>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</si>
  <si>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</si>
  <si>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</si>
  <si>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</si>
  <si>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</si>
  <si>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</si>
  <si>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CT</t>
  </si>
  <si>
    <t>CFDP1 ex1</t>
  </si>
  <si>
    <t>con</t>
  </si>
  <si>
    <t>Def</t>
  </si>
  <si>
    <t>Res</t>
  </si>
  <si>
    <t>GAPDH</t>
  </si>
  <si>
    <t>fold</t>
  </si>
  <si>
    <t>avg</t>
  </si>
  <si>
    <t>stdev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</si>
  <si>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</si>
  <si>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</si>
  <si>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</si>
  <si>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</si>
  <si>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</si>
  <si>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</si>
  <si>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</si>
  <si>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</si>
  <si>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</si>
  <si>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</si>
  <si>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</si>
  <si>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</si>
  <si>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</si>
  <si>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</si>
  <si>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</si>
  <si>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</si>
  <si>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</si>
  <si>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</si>
  <si>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</si>
  <si>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</si>
  <si>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</si>
  <si>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</si>
  <si>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</si>
  <si>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</si>
  <si>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</si>
  <si>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</si>
  <si>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</si>
  <si>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</si>
  <si>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</si>
  <si>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</si>
  <si>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</si>
  <si>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</si>
  <si>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</si>
  <si>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</si>
  <si>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</si>
  <si>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</si>
  <si>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Undetermined</t>
  </si>
  <si>
    <t>Cre RT</t>
  </si>
  <si>
    <t>Anp32e</t>
  </si>
  <si>
    <t>Actin</t>
  </si>
  <si>
    <t>CCnb1</t>
  </si>
  <si>
    <t>Maj SAT</t>
  </si>
  <si>
    <t>min SAT</t>
  </si>
  <si>
    <t>Pcna</t>
  </si>
  <si>
    <t>H2az</t>
  </si>
  <si>
    <t>not a good</t>
  </si>
  <si>
    <t>melt</t>
  </si>
  <si>
    <t>curve</t>
  </si>
  <si>
    <t>ND</t>
  </si>
  <si>
    <t>P</t>
  </si>
  <si>
    <t>Defect</t>
  </si>
  <si>
    <t>Res1</t>
  </si>
  <si>
    <t>RCC1</t>
  </si>
  <si>
    <t>Input</t>
  </si>
  <si>
    <t>Res2</t>
  </si>
  <si>
    <t>maj SAT I</t>
  </si>
  <si>
    <t>Calculation</t>
  </si>
  <si>
    <t>using</t>
  </si>
  <si>
    <t>Def/Res1</t>
  </si>
  <si>
    <t xml:space="preserve">input </t>
  </si>
  <si>
    <t>from 1:100</t>
  </si>
  <si>
    <t>dilution</t>
  </si>
  <si>
    <t>Ct values</t>
  </si>
  <si>
    <t>No Ct</t>
  </si>
  <si>
    <t>values</t>
  </si>
  <si>
    <t>because of</t>
  </si>
  <si>
    <t>h2az</t>
  </si>
  <si>
    <t>high template</t>
  </si>
  <si>
    <t>concentration</t>
  </si>
  <si>
    <t>from 1:1000</t>
  </si>
  <si>
    <t>Ct values for maj SAT PCR using diluted input samples only</t>
  </si>
  <si>
    <t>1 in 100</t>
  </si>
  <si>
    <t>Diluted</t>
  </si>
  <si>
    <t>1 in 1000</t>
  </si>
  <si>
    <t>diluted</t>
  </si>
  <si>
    <t xml:space="preserve">usig </t>
  </si>
  <si>
    <t>first</t>
  </si>
  <si>
    <t xml:space="preserve">set of </t>
  </si>
  <si>
    <t>PCR for Wnt1Cre, CFDP1 and ANP32E expression in mouse tissues</t>
  </si>
  <si>
    <t>ChIP PCR for H2A.Z and RCC1 enrichment at minor and major satellite repeats in mouse tissues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</si>
</sst>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9B'!$E$80:$E$82</c:f>
                <c:numCache>
                  <c:formatCode>General</c:formatCode>
                  <c:ptCount val="3"/>
                  <c:pt idx="0">
                    <c:v>0.23861830820524141</c:v>
                  </c:pt>
                  <c:pt idx="1">
                    <c:v>9.4414628554331623E-2</c:v>
                  </c:pt>
                  <c:pt idx="2">
                    <c:v>1.0010281747173544</c:v>
                  </c:pt>
                </c:numCache>
              </c:numRef>
            </c:plus>
            <c:minus>
              <c:numRef>
                <c:f>'Figure 9B'!$E$80:$E$82</c:f>
                <c:numCache>
                  <c:formatCode>General</c:formatCode>
                  <c:ptCount val="3"/>
                  <c:pt idx="0">
                    <c:v>0.23861830820524141</c:v>
                  </c:pt>
                  <c:pt idx="1">
                    <c:v>9.4414628554331623E-2</c:v>
                  </c:pt>
                  <c:pt idx="2">
                    <c:v>1.0010281747173544</c:v>
                  </c:pt>
                </c:numCache>
              </c:numRef>
            </c:minus>
            <c:spPr>
              <a:noFill/>
              <a:ln w="22225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9B'!$C$80:$C$82</c:f>
              <c:strCache>
                <c:ptCount val="3"/>
                <c:pt idx="0">
                  <c:v>con</c:v>
                </c:pt>
                <c:pt idx="1">
                  <c:v>Def</c:v>
                </c:pt>
                <c:pt idx="2">
                  <c:v>Res</c:v>
                </c:pt>
              </c:strCache>
            </c:strRef>
          </c:cat>
          <c:val>
            <c:numRef>
              <c:f>'Figure 9B'!$D$80:$D$82</c:f>
              <c:numCache>
                <c:formatCode>General</c:formatCode>
                <c:ptCount val="3"/>
                <c:pt idx="0">
                  <c:v>1</c:v>
                </c:pt>
                <c:pt idx="1">
                  <c:v>8.4311585327361573</c:v>
                </c:pt>
                <c:pt idx="2">
                  <c:v>7.2547507704226755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0-4A7B-9560-CF1907DC1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67420640"/>
        <c:axId val="467424384"/>
      </c:barChart>
      <c:catAx>
        <c:axId val="4674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24384"/>
        <c:crosses val="autoZero"/>
        <c:auto val="1"/>
        <c:lblAlgn val="ctr"/>
        <c:lblOffset val="100"/>
        <c:noMultiLvlLbl val="0"/>
      </c:catAx>
      <c:valAx>
        <c:axId val="46742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6742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9B'!$E$84:$E$86</c:f>
                <c:numCache>
                  <c:formatCode>General</c:formatCode>
                  <c:ptCount val="3"/>
                  <c:pt idx="0">
                    <c:v>6.1018820690760089E-2</c:v>
                  </c:pt>
                  <c:pt idx="1">
                    <c:v>1.3809651485418201E-2</c:v>
                  </c:pt>
                  <c:pt idx="2">
                    <c:v>0</c:v>
                  </c:pt>
                </c:numCache>
              </c:numRef>
            </c:plus>
            <c:minus>
              <c:numRef>
                <c:f>'Figure 9B'!$E$84:$E$86</c:f>
                <c:numCache>
                  <c:formatCode>General</c:formatCode>
                  <c:ptCount val="3"/>
                  <c:pt idx="0">
                    <c:v>6.1018820690760089E-2</c:v>
                  </c:pt>
                  <c:pt idx="1">
                    <c:v>1.3809651485418201E-2</c:v>
                  </c:pt>
                  <c:pt idx="2">
                    <c:v>0</c:v>
                  </c:pt>
                </c:numCache>
              </c:numRef>
            </c:minus>
            <c:spPr>
              <a:noFill/>
              <a:ln w="22225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9B'!$C$84:$C$86</c:f>
              <c:strCache>
                <c:ptCount val="3"/>
                <c:pt idx="0">
                  <c:v>con</c:v>
                </c:pt>
                <c:pt idx="1">
                  <c:v>Def</c:v>
                </c:pt>
                <c:pt idx="2">
                  <c:v>Res</c:v>
                </c:pt>
              </c:strCache>
            </c:strRef>
          </c:cat>
          <c:val>
            <c:numRef>
              <c:f>'Figure 9B'!$D$84:$D$86</c:f>
              <c:numCache>
                <c:formatCode>General</c:formatCode>
                <c:ptCount val="3"/>
                <c:pt idx="0">
                  <c:v>1</c:v>
                </c:pt>
                <c:pt idx="1">
                  <c:v>0.67766606822612285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8-40A6-AFE8-37B778E2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84237552"/>
        <c:axId val="584243792"/>
      </c:barChart>
      <c:catAx>
        <c:axId val="58423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43792"/>
        <c:crosses val="autoZero"/>
        <c:auto val="1"/>
        <c:lblAlgn val="ctr"/>
        <c:lblOffset val="100"/>
        <c:noMultiLvlLbl val="0"/>
      </c:catAx>
      <c:valAx>
        <c:axId val="58424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8423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9B'!$E$88:$E$90</c:f>
                <c:numCache>
                  <c:formatCode>General</c:formatCode>
                  <c:ptCount val="3"/>
                  <c:pt idx="0">
                    <c:v>7.5610243160021573E-2</c:v>
                  </c:pt>
                  <c:pt idx="1">
                    <c:v>6.155984779107074E-4</c:v>
                  </c:pt>
                  <c:pt idx="2">
                    <c:v>8.7330779953257408E-3</c:v>
                  </c:pt>
                </c:numCache>
              </c:numRef>
            </c:plus>
            <c:minus>
              <c:numRef>
                <c:f>'Figure 9B'!$E$88:$E$90</c:f>
                <c:numCache>
                  <c:formatCode>General</c:formatCode>
                  <c:ptCount val="3"/>
                  <c:pt idx="0">
                    <c:v>7.5610243160021573E-2</c:v>
                  </c:pt>
                  <c:pt idx="1">
                    <c:v>6.155984779107074E-4</c:v>
                  </c:pt>
                  <c:pt idx="2">
                    <c:v>8.7330779953257408E-3</c:v>
                  </c:pt>
                </c:numCache>
              </c:numRef>
            </c:minus>
            <c:spPr>
              <a:noFill/>
              <a:ln w="22225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9B'!$C$88:$C$90</c:f>
              <c:strCache>
                <c:ptCount val="3"/>
                <c:pt idx="0">
                  <c:v>con</c:v>
                </c:pt>
                <c:pt idx="1">
                  <c:v>Def</c:v>
                </c:pt>
                <c:pt idx="2">
                  <c:v>Res</c:v>
                </c:pt>
              </c:strCache>
            </c:strRef>
          </c:cat>
          <c:val>
            <c:numRef>
              <c:f>'Figure 9B'!$D$88:$D$90</c:f>
              <c:numCache>
                <c:formatCode>General</c:formatCode>
                <c:ptCount val="3"/>
                <c:pt idx="0">
                  <c:v>1</c:v>
                </c:pt>
                <c:pt idx="1">
                  <c:v>0.26371743549230919</c:v>
                </c:pt>
                <c:pt idx="2">
                  <c:v>0.30344296165367762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DED-A0D4-19EF34F4E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95914368"/>
        <c:axId val="495912288"/>
      </c:barChart>
      <c:catAx>
        <c:axId val="49591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912288"/>
        <c:crosses val="autoZero"/>
        <c:auto val="1"/>
        <c:lblAlgn val="ctr"/>
        <c:lblOffset val="100"/>
        <c:noMultiLvlLbl val="0"/>
      </c:catAx>
      <c:valAx>
        <c:axId val="49591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9591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[1]Sheet1!$X$35:$X$37</c:f>
                <c:numCache>
                  <c:formatCode>General</c:formatCode>
                  <c:ptCount val="3"/>
                  <c:pt idx="0">
                    <c:v>7.6548365830181849E-3</c:v>
                  </c:pt>
                  <c:pt idx="1">
                    <c:v>4.978310175781998E-3</c:v>
                  </c:pt>
                  <c:pt idx="2">
                    <c:v>2.1735256925459957E-3</c:v>
                  </c:pt>
                </c:numCache>
              </c:numRef>
            </c:plus>
            <c:minus>
              <c:numRef>
                <c:f>[1]Sheet1!$X$35:$X$37</c:f>
                <c:numCache>
                  <c:formatCode>General</c:formatCode>
                  <c:ptCount val="3"/>
                  <c:pt idx="0">
                    <c:v>7.6548365830181849E-3</c:v>
                  </c:pt>
                  <c:pt idx="1">
                    <c:v>4.978310175781998E-3</c:v>
                  </c:pt>
                  <c:pt idx="2">
                    <c:v>2.1735256925459957E-3</c:v>
                  </c:pt>
                </c:numCache>
              </c:numRef>
            </c:minus>
            <c:spPr>
              <a:noFill/>
              <a:ln w="22225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[1]Sheet1!$W$35:$W$37</c:f>
              <c:numCache>
                <c:formatCode>General</c:formatCode>
                <c:ptCount val="3"/>
                <c:pt idx="0">
                  <c:v>0.347802192890446</c:v>
                </c:pt>
                <c:pt idx="1">
                  <c:v>0.27017850400595839</c:v>
                </c:pt>
                <c:pt idx="2">
                  <c:v>0.41332992096126087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E-4BC9-AF27-4FBD87020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01805056"/>
        <c:axId val="901806304"/>
      </c:barChart>
      <c:catAx>
        <c:axId val="9018050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806304"/>
        <c:crosses val="autoZero"/>
        <c:auto val="1"/>
        <c:lblAlgn val="ctr"/>
        <c:lblOffset val="100"/>
        <c:noMultiLvlLbl val="0"/>
      </c:catAx>
      <c:valAx>
        <c:axId val="90180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0180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[1]Sheet1!$N$11:$N$13</c:f>
                <c:numCache>
                  <c:formatCode>General</c:formatCode>
                  <c:ptCount val="3"/>
                  <c:pt idx="0">
                    <c:v>1.8227004320326701E-3</c:v>
                  </c:pt>
                  <c:pt idx="1">
                    <c:v>2.9728446247039488E-2</c:v>
                  </c:pt>
                  <c:pt idx="2">
                    <c:v>2.9906715107565311E-2</c:v>
                  </c:pt>
                </c:numCache>
              </c:numRef>
            </c:plus>
            <c:minus>
              <c:numRef>
                <c:f>[1]Sheet1!$N$11:$N$13</c:f>
                <c:numCache>
                  <c:formatCode>General</c:formatCode>
                  <c:ptCount val="3"/>
                  <c:pt idx="0">
                    <c:v>1.8227004320326701E-3</c:v>
                  </c:pt>
                  <c:pt idx="1">
                    <c:v>2.9728446247039488E-2</c:v>
                  </c:pt>
                  <c:pt idx="2">
                    <c:v>2.9906715107565311E-2</c:v>
                  </c:pt>
                </c:numCache>
              </c:numRef>
            </c:minus>
            <c:spPr>
              <a:noFill/>
              <a:ln w="22225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[1]Sheet1!$M$11:$M$13</c:f>
              <c:numCache>
                <c:formatCode>General</c:formatCode>
                <c:ptCount val="3"/>
                <c:pt idx="0">
                  <c:v>0.17885290949220478</c:v>
                </c:pt>
                <c:pt idx="1">
                  <c:v>0.12824864942065006</c:v>
                </c:pt>
                <c:pt idx="2">
                  <c:v>0.19497095276008825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3-469C-A520-912CB6D62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55565024"/>
        <c:axId val="955563776"/>
      </c:barChart>
      <c:catAx>
        <c:axId val="955565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563776"/>
        <c:crosses val="autoZero"/>
        <c:auto val="1"/>
        <c:lblAlgn val="ctr"/>
        <c:lblOffset val="100"/>
        <c:noMultiLvlLbl val="0"/>
      </c:catAx>
      <c:valAx>
        <c:axId val="95556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5556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[1]Sheet1!$N$19:$N$21</c:f>
                <c:numCache>
                  <c:formatCode>General</c:formatCode>
                  <c:ptCount val="3"/>
                  <c:pt idx="0">
                    <c:v>1.3570005299670127E-2</c:v>
                  </c:pt>
                  <c:pt idx="1">
                    <c:v>1.8357822277751037E-2</c:v>
                  </c:pt>
                  <c:pt idx="2">
                    <c:v>5.0313854857553325E-2</c:v>
                  </c:pt>
                </c:numCache>
              </c:numRef>
            </c:plus>
            <c:minus>
              <c:numRef>
                <c:f>[1]Sheet1!$N$19:$N$21</c:f>
                <c:numCache>
                  <c:formatCode>General</c:formatCode>
                  <c:ptCount val="3"/>
                  <c:pt idx="0">
                    <c:v>1.3570005299670127E-2</c:v>
                  </c:pt>
                  <c:pt idx="1">
                    <c:v>1.8357822277751037E-2</c:v>
                  </c:pt>
                  <c:pt idx="2">
                    <c:v>5.0313854857553325E-2</c:v>
                  </c:pt>
                </c:numCache>
              </c:numRef>
            </c:minus>
            <c:spPr>
              <a:noFill/>
              <a:ln w="22225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[1]Sheet1!$M$19:$M$21</c:f>
              <c:numCache>
                <c:formatCode>General</c:formatCode>
                <c:ptCount val="3"/>
                <c:pt idx="0">
                  <c:v>0.21576385548456861</c:v>
                </c:pt>
                <c:pt idx="1">
                  <c:v>0.19765765473828167</c:v>
                </c:pt>
                <c:pt idx="2">
                  <c:v>0.28076575907564205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8-4ED5-AB71-BCCAA6A03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79830160"/>
        <c:axId val="1079831408"/>
      </c:barChart>
      <c:catAx>
        <c:axId val="1079830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831408"/>
        <c:crosses val="autoZero"/>
        <c:auto val="1"/>
        <c:lblAlgn val="ctr"/>
        <c:lblOffset val="100"/>
        <c:noMultiLvlLbl val="0"/>
      </c:catAx>
      <c:valAx>
        <c:axId val="107983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7983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[1]Sheet1!$AE$54:$AE$56</c:f>
                <c:numCache>
                  <c:formatCode>General</c:formatCode>
                  <c:ptCount val="3"/>
                  <c:pt idx="0">
                    <c:v>1.6518286477045199E-4</c:v>
                  </c:pt>
                  <c:pt idx="1">
                    <c:v>7.5914584808986203E-4</c:v>
                  </c:pt>
                  <c:pt idx="2">
                    <c:v>8.5052892099737702E-4</c:v>
                  </c:pt>
                </c:numCache>
              </c:numRef>
            </c:plus>
            <c:minus>
              <c:numRef>
                <c:f>[1]Sheet1!$AE$54:$AE$56</c:f>
                <c:numCache>
                  <c:formatCode>General</c:formatCode>
                  <c:ptCount val="3"/>
                  <c:pt idx="0">
                    <c:v>1.6518286477045199E-4</c:v>
                  </c:pt>
                  <c:pt idx="1">
                    <c:v>7.5914584808986203E-4</c:v>
                  </c:pt>
                  <c:pt idx="2">
                    <c:v>8.5052892099737702E-4</c:v>
                  </c:pt>
                </c:numCache>
              </c:numRef>
            </c:minus>
            <c:spPr>
              <a:noFill/>
              <a:ln w="222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[1]Sheet1!$AD$54:$AD$56</c:f>
              <c:numCache>
                <c:formatCode>General</c:formatCode>
                <c:ptCount val="3"/>
                <c:pt idx="0">
                  <c:v>3.1193556759277902E-2</c:v>
                </c:pt>
                <c:pt idx="1">
                  <c:v>2.3857961940110601E-2</c:v>
                </c:pt>
                <c:pt idx="2">
                  <c:v>5.0625173045840598E-2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6-4BF6-A378-AD56979FE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30522768"/>
        <c:axId val="1030515696"/>
      </c:barChart>
      <c:catAx>
        <c:axId val="1030522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515696"/>
        <c:crosses val="autoZero"/>
        <c:auto val="1"/>
        <c:lblAlgn val="ctr"/>
        <c:lblOffset val="100"/>
        <c:noMultiLvlLbl val="0"/>
      </c:catAx>
      <c:valAx>
        <c:axId val="103051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3052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78</xdr:row>
      <xdr:rowOff>9525</xdr:rowOff>
    </xdr:from>
    <xdr:to>
      <xdr:col>8</xdr:col>
      <xdr:colOff>790575</xdr:colOff>
      <xdr:row>90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1FFD3A-00B3-4D84-83AE-2AD52C89A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77</xdr:row>
      <xdr:rowOff>180975</xdr:rowOff>
    </xdr:from>
    <xdr:to>
      <xdr:col>13</xdr:col>
      <xdr:colOff>9525</xdr:colOff>
      <xdr:row>89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028585-EBA0-4E74-A1D3-2CAE7D7127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600075</xdr:colOff>
      <xdr:row>77</xdr:row>
      <xdr:rowOff>171450</xdr:rowOff>
    </xdr:from>
    <xdr:to>
      <xdr:col>16</xdr:col>
      <xdr:colOff>600075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6025CC-3F50-4756-8ACC-3434DCF07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30</xdr:row>
      <xdr:rowOff>71435</xdr:rowOff>
    </xdr:from>
    <xdr:to>
      <xdr:col>29</xdr:col>
      <xdr:colOff>76200</xdr:colOff>
      <xdr:row>42</xdr:row>
      <xdr:rowOff>71435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A9414-4017-424D-AB66-820DEFB6F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300038</xdr:colOff>
      <xdr:row>2</xdr:row>
      <xdr:rowOff>128586</xdr:rowOff>
    </xdr:from>
    <xdr:to>
      <xdr:col>17</xdr:col>
      <xdr:colOff>300038</xdr:colOff>
      <xdr:row>14</xdr:row>
      <xdr:rowOff>128586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F77DAD-6AB6-48A0-8966-93A7B4D79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357187</xdr:colOff>
      <xdr:row>15</xdr:row>
      <xdr:rowOff>147635</xdr:rowOff>
    </xdr:from>
    <xdr:to>
      <xdr:col>17</xdr:col>
      <xdr:colOff>357187</xdr:colOff>
      <xdr:row>27</xdr:row>
      <xdr:rowOff>147635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58ABA7-BCDE-440B-BEEC-D2D8FD31A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185737</xdr:colOff>
      <xdr:row>48</xdr:row>
      <xdr:rowOff>117157</xdr:rowOff>
    </xdr:from>
    <xdr:to>
      <xdr:col>27</xdr:col>
      <xdr:colOff>180975</xdr:colOff>
      <xdr:row>60</xdr:row>
      <xdr:rowOff>117157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244924-AD50-430D-A635-8EFB34AD9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opin\Desktop\RAW%20data\Figure%209%20H%20I.xlsx" TargetMode="External"/><Relationship Id="rId1" Type="http://schemas.openxmlformats.org/officeDocument/2006/relationships/externalLinkPath" Target="Figure%209%20H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1">
          <cell r="M11">
            <v>0.17885290949220478</v>
          </cell>
          <cell r="N11">
            <v>1.8227004320326701E-3</v>
          </cell>
        </row>
        <row r="12">
          <cell r="M12">
            <v>0.12824864942065006</v>
          </cell>
          <cell r="N12">
            <v>2.9728446247039488E-2</v>
          </cell>
        </row>
        <row r="13">
          <cell r="M13">
            <v>0.19497095276008825</v>
          </cell>
          <cell r="N13">
            <v>2.9906715107565311E-2</v>
          </cell>
        </row>
        <row r="19">
          <cell r="M19">
            <v>0.21576385548456861</v>
          </cell>
          <cell r="N19">
            <v>1.3570005299670127E-2</v>
          </cell>
        </row>
        <row r="20">
          <cell r="M20">
            <v>0.19765765473828167</v>
          </cell>
          <cell r="N20">
            <v>1.8357822277751037E-2</v>
          </cell>
        </row>
        <row r="21">
          <cell r="M21">
            <v>0.28076575907564205</v>
          </cell>
          <cell r="N21">
            <v>5.0313854857553325E-2</v>
          </cell>
        </row>
        <row r="35">
          <cell r="W35">
            <v>0.347802192890446</v>
          </cell>
          <cell r="X35">
            <v>7.6548365830181849E-3</v>
          </cell>
        </row>
        <row r="36">
          <cell r="W36">
            <v>0.27017850400595839</v>
          </cell>
          <cell r="X36">
            <v>4.978310175781998E-3</v>
          </cell>
        </row>
        <row r="37">
          <cell r="W37">
            <v>0.41332992096126087</v>
          </cell>
          <cell r="X37">
            <v>2.1735256925459957E-3</v>
          </cell>
        </row>
        <row r="54">
          <cell r="AD54">
            <v>3.1193556759277902E-2</v>
          </cell>
          <cell r="AE54">
            <v>1.6518286477045199E-4</v>
          </cell>
        </row>
        <row r="55">
          <cell r="AD55">
            <v>2.3857961940110601E-2</v>
          </cell>
          <cell r="AE55">
            <v>7.5914584808986203E-4</v>
          </cell>
        </row>
        <row r="56">
          <cell r="AD56">
            <v>5.0625173045840598E-2</v>
          </cell>
          <cell r="AE56">
            <v>8.5052892099737702E-4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01BBE-50B8-46D6-9317-33DC1FCF9762}">
  <dimension ref="A5:K90"/>
  <sheetViews>
    <sheetView topLeftCell="A7" workbookViewId="0">
      <selection activeCell="S15" sqref="S15"/>
    </sheetView>
  </sheetViews>
  <sheetFormatPr defaultRowHeight="14.4" x14ac:dyDescent="0.3"/>
  <cols>
    <col min="7" max="9" width="12" bestFit="1" customWidth="1"/>
  </cols>
  <sheetData>
    <row r="5" spans="1:11" x14ac:dyDescent="0.3">
      <c r="C5" s="3" t="s">
        <v>99</v>
      </c>
      <c r="D5" s="3"/>
      <c r="E5" s="3"/>
      <c r="F5" s="3"/>
      <c r="G5" s="3"/>
      <c r="H5" s="3"/>
    </row>
    <row r="10" spans="1:11" x14ac:dyDescent="0.3">
      <c r="D10" t="s">
        <v>12</v>
      </c>
      <c r="H10" t="s">
        <v>19</v>
      </c>
      <c r="I10" t="s">
        <v>20</v>
      </c>
      <c r="J10" t="s">
        <v>18</v>
      </c>
    </row>
    <row r="11" spans="1:11" x14ac:dyDescent="0.3">
      <c r="A11" t="s">
        <v>0</v>
      </c>
      <c r="B11" t="s">
        <v>13</v>
      </c>
      <c r="C11" t="s">
        <v>14</v>
      </c>
      <c r="D11" s="1">
        <v>20.124343872070313</v>
      </c>
      <c r="E11">
        <v>15.35830545425415</v>
      </c>
      <c r="F11" s="1">
        <f t="shared" ref="F11:F16" si="0">E11-D11</f>
        <v>-4.7660384178161621</v>
      </c>
      <c r="G11">
        <f t="shared" ref="G11:G16" si="1">POWER(2,F11)</f>
        <v>3.6751872885553309E-2</v>
      </c>
      <c r="H11">
        <f>AVERAGE(G11:G12)</f>
        <v>3.4886673769293705E-2</v>
      </c>
      <c r="I11">
        <f>STDEV(G11:G12)</f>
        <v>2.6377898867406433E-3</v>
      </c>
      <c r="J11">
        <v>1</v>
      </c>
      <c r="K11">
        <f>I11/H11</f>
        <v>7.5610243160021573E-2</v>
      </c>
    </row>
    <row r="12" spans="1:11" x14ac:dyDescent="0.3">
      <c r="A12" t="s">
        <v>1</v>
      </c>
      <c r="D12" s="1">
        <v>20.278757095336914</v>
      </c>
      <c r="E12">
        <v>15.35830545425415</v>
      </c>
      <c r="F12" s="1">
        <f t="shared" si="0"/>
        <v>-4.9204516410827637</v>
      </c>
      <c r="G12">
        <f t="shared" si="1"/>
        <v>3.3021474653034101E-2</v>
      </c>
    </row>
    <row r="13" spans="1:11" x14ac:dyDescent="0.3">
      <c r="A13" t="s">
        <v>2</v>
      </c>
      <c r="C13" t="s">
        <v>15</v>
      </c>
      <c r="D13" s="1">
        <v>20.297822952270508</v>
      </c>
      <c r="E13">
        <v>13.53132438659668</v>
      </c>
      <c r="F13" s="1">
        <f t="shared" si="0"/>
        <v>-6.7664985656738281</v>
      </c>
      <c r="G13">
        <f t="shared" si="1"/>
        <v>9.1850381844694913E-3</v>
      </c>
      <c r="H13">
        <f>AVERAGE(G13:G14)</f>
        <v>9.200224139294947E-3</v>
      </c>
      <c r="I13">
        <f>STDEV(G13:G14)</f>
        <v>2.1476183271744605E-5</v>
      </c>
      <c r="J13">
        <f>H13/H11</f>
        <v>0.26371743549230919</v>
      </c>
      <c r="K13">
        <f>I13/H11</f>
        <v>6.155984779107074E-4</v>
      </c>
    </row>
    <row r="14" spans="1:11" x14ac:dyDescent="0.3">
      <c r="A14" t="s">
        <v>3</v>
      </c>
      <c r="D14" s="1">
        <v>20.293060302734375</v>
      </c>
      <c r="E14">
        <v>13.53132438659668</v>
      </c>
      <c r="F14" s="1">
        <f t="shared" si="0"/>
        <v>-6.7617359161376953</v>
      </c>
      <c r="G14">
        <f t="shared" si="1"/>
        <v>9.2154100941204027E-3</v>
      </c>
    </row>
    <row r="15" spans="1:11" x14ac:dyDescent="0.3">
      <c r="A15" t="s">
        <v>4</v>
      </c>
      <c r="C15" t="s">
        <v>16</v>
      </c>
      <c r="D15" s="1">
        <v>20.021171569824201</v>
      </c>
      <c r="E15">
        <v>13.488553524017334</v>
      </c>
      <c r="F15" s="1">
        <f t="shared" si="0"/>
        <v>-6.532618045806867</v>
      </c>
      <c r="G15">
        <f t="shared" si="1"/>
        <v>1.0801548450033768E-2</v>
      </c>
      <c r="H15">
        <f>AVERAGE(G15:G16)</f>
        <v>1.058611561080015E-2</v>
      </c>
      <c r="I15">
        <f>STDEV(G15:G16)</f>
        <v>3.0466804302472659E-4</v>
      </c>
      <c r="J15">
        <f>H15/H11</f>
        <v>0.30344296165367762</v>
      </c>
      <c r="K15">
        <f>I15/H11</f>
        <v>8.7330779953257408E-3</v>
      </c>
    </row>
    <row r="16" spans="1:11" x14ac:dyDescent="0.3">
      <c r="A16" t="s">
        <v>5</v>
      </c>
      <c r="D16" s="1">
        <v>20.079898834228501</v>
      </c>
      <c r="E16">
        <v>13.488553524017334</v>
      </c>
      <c r="F16" s="1">
        <f t="shared" si="0"/>
        <v>-6.5913453102111674</v>
      </c>
      <c r="G16">
        <f t="shared" si="1"/>
        <v>1.037068277156653E-2</v>
      </c>
    </row>
    <row r="17" spans="1:11" x14ac:dyDescent="0.3">
      <c r="A17" t="s">
        <v>6</v>
      </c>
      <c r="B17" t="s">
        <v>17</v>
      </c>
      <c r="C17" t="s">
        <v>14</v>
      </c>
      <c r="D17" s="1">
        <v>15.385088920593262</v>
      </c>
      <c r="E17" s="1">
        <f>AVERAGE(D17:D18)</f>
        <v>15.35830545425415</v>
      </c>
    </row>
    <row r="18" spans="1:11" x14ac:dyDescent="0.3">
      <c r="A18" t="s">
        <v>7</v>
      </c>
      <c r="D18" s="1">
        <v>15.331521987915039</v>
      </c>
      <c r="E18" s="1"/>
    </row>
    <row r="19" spans="1:11" x14ac:dyDescent="0.3">
      <c r="A19" t="s">
        <v>8</v>
      </c>
      <c r="C19" t="s">
        <v>15</v>
      </c>
      <c r="D19" s="1">
        <v>13.530677795410156</v>
      </c>
      <c r="E19" s="1">
        <f>AVERAGE(D19:D20)</f>
        <v>13.53132438659668</v>
      </c>
    </row>
    <row r="20" spans="1:11" x14ac:dyDescent="0.3">
      <c r="A20" t="s">
        <v>9</v>
      </c>
      <c r="D20" s="1">
        <v>13.531970977783203</v>
      </c>
      <c r="E20" s="1"/>
    </row>
    <row r="21" spans="1:11" x14ac:dyDescent="0.3">
      <c r="A21" t="s">
        <v>10</v>
      </c>
      <c r="C21" t="s">
        <v>16</v>
      </c>
      <c r="D21" s="1">
        <v>13.505222320556641</v>
      </c>
      <c r="E21" s="1">
        <f>AVERAGE(D21:D22)</f>
        <v>13.488553524017334</v>
      </c>
    </row>
    <row r="22" spans="1:11" x14ac:dyDescent="0.3">
      <c r="A22" t="s">
        <v>11</v>
      </c>
      <c r="D22" s="1">
        <v>13.471884727478027</v>
      </c>
      <c r="E22" s="1"/>
    </row>
    <row r="25" spans="1:11" x14ac:dyDescent="0.3">
      <c r="D25" t="s">
        <v>12</v>
      </c>
      <c r="J25" t="s">
        <v>18</v>
      </c>
      <c r="K25" t="s">
        <v>20</v>
      </c>
    </row>
    <row r="26" spans="1:11" x14ac:dyDescent="0.3">
      <c r="A26" t="s">
        <v>0</v>
      </c>
      <c r="B26" t="s">
        <v>58</v>
      </c>
      <c r="C26" t="s">
        <v>14</v>
      </c>
      <c r="D26" s="1">
        <v>30.71013069152832</v>
      </c>
      <c r="E26">
        <v>15.249691486358643</v>
      </c>
      <c r="F26" s="1">
        <f>E26-D26</f>
        <v>-15.460439205169678</v>
      </c>
      <c r="G26">
        <f>POWER(2,F26)</f>
        <v>2.2179106846245751E-5</v>
      </c>
      <c r="H26">
        <f>AVERAGE(G26:G27)</f>
        <v>1.8977122998183441E-5</v>
      </c>
      <c r="I26">
        <f>STDEV(G26:G27)</f>
        <v>4.5282889844293112E-6</v>
      </c>
      <c r="J26">
        <v>1</v>
      </c>
      <c r="K26">
        <f>I26/H26</f>
        <v>0.23861830820524141</v>
      </c>
    </row>
    <row r="27" spans="1:11" x14ac:dyDescent="0.3">
      <c r="A27" t="s">
        <v>1</v>
      </c>
      <c r="D27" s="1">
        <v>31.201679229736328</v>
      </c>
      <c r="E27">
        <v>15.249691486358643</v>
      </c>
      <c r="F27" s="1">
        <f t="shared" ref="F27:F67" si="2">E27-D27</f>
        <v>-15.951987743377686</v>
      </c>
      <c r="G27">
        <f t="shared" ref="G27:G67" si="3">POWER(2,F27)</f>
        <v>1.5775139150121131E-5</v>
      </c>
    </row>
    <row r="28" spans="1:11" x14ac:dyDescent="0.3">
      <c r="A28" t="s">
        <v>2</v>
      </c>
      <c r="C28" t="s">
        <v>15</v>
      </c>
      <c r="D28" s="1">
        <v>25.970829010009766</v>
      </c>
      <c r="E28">
        <v>13.372559547424316</v>
      </c>
      <c r="F28" s="1">
        <f t="shared" si="2"/>
        <v>-12.598269462585449</v>
      </c>
      <c r="G28">
        <f t="shared" si="3"/>
        <v>1.6126606845405858E-4</v>
      </c>
      <c r="H28">
        <f t="shared" ref="H28:H66" si="4">AVERAGE(G28:G29)</f>
        <v>1.5999913249291789E-4</v>
      </c>
      <c r="I28">
        <f t="shared" ref="I28:I66" si="5">STDEV(G28:G29)</f>
        <v>1.7917180189033535E-6</v>
      </c>
      <c r="J28">
        <f>H28/H26</f>
        <v>8.4311585327361573</v>
      </c>
      <c r="K28">
        <f>I28/H26</f>
        <v>9.4414628554331623E-2</v>
      </c>
    </row>
    <row r="29" spans="1:11" x14ac:dyDescent="0.3">
      <c r="A29" t="s">
        <v>3</v>
      </c>
      <c r="D29" s="1">
        <v>25.993677139282227</v>
      </c>
      <c r="E29">
        <v>13.372559547424316</v>
      </c>
      <c r="F29" s="1">
        <f t="shared" si="2"/>
        <v>-12.62111759185791</v>
      </c>
      <c r="G29">
        <f t="shared" si="3"/>
        <v>1.5873219653177721E-4</v>
      </c>
    </row>
    <row r="30" spans="1:11" x14ac:dyDescent="0.3">
      <c r="A30" t="s">
        <v>4</v>
      </c>
      <c r="C30" t="s">
        <v>16</v>
      </c>
      <c r="D30" s="1">
        <v>26.1132701873779</v>
      </c>
      <c r="E30">
        <v>13.421127796173096</v>
      </c>
      <c r="F30" s="1">
        <f t="shared" si="2"/>
        <v>-12.692142391204804</v>
      </c>
      <c r="G30">
        <f t="shared" si="3"/>
        <v>1.5110694697563576E-4</v>
      </c>
      <c r="H30">
        <f t="shared" si="4"/>
        <v>1.3767429769147719E-4</v>
      </c>
      <c r="I30">
        <f t="shared" si="5"/>
        <v>1.8996634796258299E-5</v>
      </c>
      <c r="J30">
        <f>H30/H26</f>
        <v>7.2547507704226755</v>
      </c>
      <c r="K30">
        <f>I30/H26</f>
        <v>1.0010281747173544</v>
      </c>
    </row>
    <row r="31" spans="1:11" x14ac:dyDescent="0.3">
      <c r="A31" t="s">
        <v>5</v>
      </c>
      <c r="D31" s="1">
        <v>26.395691299438401</v>
      </c>
      <c r="E31">
        <v>13.421127796173096</v>
      </c>
      <c r="F31" s="1">
        <f t="shared" si="2"/>
        <v>-12.974563503265305</v>
      </c>
      <c r="G31">
        <f t="shared" si="3"/>
        <v>1.2424164840731862E-4</v>
      </c>
    </row>
    <row r="32" spans="1:11" x14ac:dyDescent="0.3">
      <c r="A32" t="s">
        <v>6</v>
      </c>
      <c r="B32" t="s">
        <v>59</v>
      </c>
      <c r="C32" t="s">
        <v>14</v>
      </c>
      <c r="D32" s="1">
        <v>20.022262573242188</v>
      </c>
      <c r="E32">
        <v>15.249691486358643</v>
      </c>
      <c r="F32" s="1">
        <f t="shared" si="2"/>
        <v>-4.7725710868835449</v>
      </c>
      <c r="G32">
        <f t="shared" si="3"/>
        <v>3.6585832894477401E-2</v>
      </c>
      <c r="H32">
        <f t="shared" si="4"/>
        <v>3.5072563254494454E-2</v>
      </c>
      <c r="I32">
        <f t="shared" si="5"/>
        <v>2.1400864483913382E-3</v>
      </c>
      <c r="J32">
        <v>1</v>
      </c>
      <c r="K32">
        <f>I32/H32</f>
        <v>6.1018820690760089E-2</v>
      </c>
    </row>
    <row r="33" spans="1:11" x14ac:dyDescent="0.3">
      <c r="A33" t="s">
        <v>7</v>
      </c>
      <c r="D33" s="1">
        <v>20.146835327148438</v>
      </c>
      <c r="E33">
        <v>15.249691486358643</v>
      </c>
      <c r="F33" s="1">
        <f t="shared" si="2"/>
        <v>-4.8971438407897949</v>
      </c>
      <c r="G33">
        <f t="shared" si="3"/>
        <v>3.3559293614511501E-2</v>
      </c>
    </row>
    <row r="34" spans="1:11" x14ac:dyDescent="0.3">
      <c r="A34" t="s">
        <v>8</v>
      </c>
      <c r="C34" t="s">
        <v>15</v>
      </c>
      <c r="D34" s="1">
        <v>18.788366317749023</v>
      </c>
      <c r="E34">
        <v>13.372559547424316</v>
      </c>
      <c r="F34" s="1">
        <f t="shared" si="2"/>
        <v>-5.415806770324707</v>
      </c>
      <c r="G34">
        <f t="shared" si="3"/>
        <v>2.3425006033100566E-2</v>
      </c>
      <c r="H34">
        <f t="shared" si="4"/>
        <v>2.3767486043285248E-2</v>
      </c>
      <c r="I34">
        <f t="shared" si="5"/>
        <v>4.8433987524485318E-4</v>
      </c>
      <c r="J34">
        <f>H34/H32</f>
        <v>0.67766606822612285</v>
      </c>
      <c r="K34">
        <f>I34/H32</f>
        <v>1.3809651485418201E-2</v>
      </c>
    </row>
    <row r="35" spans="1:11" x14ac:dyDescent="0.3">
      <c r="A35" t="s">
        <v>9</v>
      </c>
      <c r="D35" s="1">
        <v>18.746786117553711</v>
      </c>
      <c r="E35">
        <v>13.372559547424316</v>
      </c>
      <c r="F35" s="1">
        <f t="shared" si="2"/>
        <v>-5.3742265701293945</v>
      </c>
      <c r="G35">
        <f t="shared" si="3"/>
        <v>2.410996605346993E-2</v>
      </c>
    </row>
    <row r="36" spans="1:11" x14ac:dyDescent="0.3">
      <c r="A36" t="s">
        <v>10</v>
      </c>
      <c r="C36" t="s">
        <v>16</v>
      </c>
      <c r="D36" t="s">
        <v>57</v>
      </c>
      <c r="E36">
        <v>13.421127796173096</v>
      </c>
      <c r="F36" s="1" t="e">
        <f t="shared" si="2"/>
        <v>#VALUE!</v>
      </c>
      <c r="G36" t="e">
        <f t="shared" si="3"/>
        <v>#VALUE!</v>
      </c>
      <c r="H36" t="e">
        <f t="shared" si="4"/>
        <v>#VALUE!</v>
      </c>
      <c r="I36" t="e">
        <f t="shared" si="5"/>
        <v>#VALUE!</v>
      </c>
      <c r="J36">
        <v>0</v>
      </c>
      <c r="K36" t="s">
        <v>69</v>
      </c>
    </row>
    <row r="37" spans="1:11" x14ac:dyDescent="0.3">
      <c r="A37" t="s">
        <v>11</v>
      </c>
      <c r="D37" t="s">
        <v>57</v>
      </c>
      <c r="E37">
        <v>13.421127796173096</v>
      </c>
      <c r="F37" s="1" t="e">
        <f t="shared" si="2"/>
        <v>#VALUE!</v>
      </c>
      <c r="G37" t="e">
        <f t="shared" si="3"/>
        <v>#VALUE!</v>
      </c>
    </row>
    <row r="38" spans="1:11" x14ac:dyDescent="0.3">
      <c r="A38" t="s">
        <v>21</v>
      </c>
      <c r="B38" t="s">
        <v>65</v>
      </c>
      <c r="C38" t="s">
        <v>14</v>
      </c>
      <c r="D38" s="1">
        <v>18.706031799316406</v>
      </c>
      <c r="E38">
        <v>15.249691486358643</v>
      </c>
      <c r="F38" s="1">
        <f t="shared" si="2"/>
        <v>-3.4563403129577637</v>
      </c>
      <c r="G38">
        <f t="shared" si="3"/>
        <v>9.1104093372916195E-2</v>
      </c>
      <c r="H38">
        <f t="shared" si="4"/>
        <v>8.9902923872582807E-2</v>
      </c>
      <c r="I38">
        <f t="shared" si="5"/>
        <v>1.6987101980804006E-3</v>
      </c>
      <c r="J38">
        <v>1</v>
      </c>
    </row>
    <row r="39" spans="1:11" x14ac:dyDescent="0.3">
      <c r="A39" t="s">
        <v>22</v>
      </c>
      <c r="D39" s="1">
        <v>18.744585037231445</v>
      </c>
      <c r="E39">
        <v>15.249691486358643</v>
      </c>
      <c r="F39" s="1">
        <f t="shared" si="2"/>
        <v>-3.4948935508728027</v>
      </c>
      <c r="G39">
        <f t="shared" si="3"/>
        <v>8.8701754372249406E-2</v>
      </c>
    </row>
    <row r="40" spans="1:11" x14ac:dyDescent="0.3">
      <c r="A40" t="s">
        <v>23</v>
      </c>
      <c r="C40" t="s">
        <v>15</v>
      </c>
      <c r="D40" s="1">
        <v>17.241046905517578</v>
      </c>
      <c r="E40">
        <v>13.372559547424316</v>
      </c>
      <c r="F40" s="1">
        <f t="shared" si="2"/>
        <v>-3.8684873580932617</v>
      </c>
      <c r="G40">
        <f t="shared" si="3"/>
        <v>6.8465103238711786E-2</v>
      </c>
      <c r="H40">
        <f t="shared" si="4"/>
        <v>6.8502280182947684E-2</v>
      </c>
      <c r="I40">
        <f t="shared" si="5"/>
        <v>5.2576138745994761E-5</v>
      </c>
      <c r="J40">
        <f>H40/H38</f>
        <v>0.76195831272444792</v>
      </c>
    </row>
    <row r="41" spans="1:11" x14ac:dyDescent="0.3">
      <c r="A41" t="s">
        <v>24</v>
      </c>
      <c r="D41" s="1">
        <v>17.239480972290039</v>
      </c>
      <c r="E41">
        <v>13.372559547424316</v>
      </c>
      <c r="F41" s="1">
        <f t="shared" si="2"/>
        <v>-3.8669214248657227</v>
      </c>
      <c r="G41">
        <f t="shared" si="3"/>
        <v>6.8539457127183581E-2</v>
      </c>
    </row>
    <row r="42" spans="1:11" x14ac:dyDescent="0.3">
      <c r="A42" t="s">
        <v>25</v>
      </c>
      <c r="C42" t="s">
        <v>16</v>
      </c>
      <c r="D42" s="1">
        <v>17.637943267822266</v>
      </c>
      <c r="E42">
        <v>13.421127796173096</v>
      </c>
      <c r="F42" s="1">
        <f t="shared" si="2"/>
        <v>-4.2168154716491699</v>
      </c>
      <c r="G42">
        <f t="shared" si="3"/>
        <v>5.3778917582244151E-2</v>
      </c>
      <c r="H42">
        <f t="shared" si="4"/>
        <v>5.3455385395025423E-2</v>
      </c>
      <c r="I42">
        <f t="shared" si="5"/>
        <v>4.5754360702896136E-4</v>
      </c>
      <c r="J42">
        <f>H42/H38</f>
        <v>0.59459006551095517</v>
      </c>
    </row>
    <row r="43" spans="1:11" x14ac:dyDescent="0.3">
      <c r="A43" t="s">
        <v>26</v>
      </c>
      <c r="D43" s="1">
        <v>17.655406951904297</v>
      </c>
      <c r="E43">
        <v>13.421127796173096</v>
      </c>
      <c r="F43" s="1">
        <f t="shared" si="2"/>
        <v>-4.2342791557312012</v>
      </c>
      <c r="G43">
        <f t="shared" si="3"/>
        <v>5.3131853207806688E-2</v>
      </c>
    </row>
    <row r="44" spans="1:11" x14ac:dyDescent="0.3">
      <c r="A44" t="s">
        <v>27</v>
      </c>
      <c r="B44" t="s">
        <v>64</v>
      </c>
      <c r="C44" t="s">
        <v>14</v>
      </c>
      <c r="D44" s="1">
        <v>18.936075210571289</v>
      </c>
      <c r="E44">
        <v>15.249691486358643</v>
      </c>
      <c r="F44" s="1">
        <f t="shared" si="2"/>
        <v>-3.6863837242126465</v>
      </c>
      <c r="G44">
        <f t="shared" si="3"/>
        <v>7.7676191450657531E-2</v>
      </c>
      <c r="H44">
        <f t="shared" si="4"/>
        <v>7.7734976645480736E-2</v>
      </c>
      <c r="I44">
        <f t="shared" si="5"/>
        <v>8.3134819785730802E-5</v>
      </c>
      <c r="J44">
        <v>1</v>
      </c>
    </row>
    <row r="45" spans="1:11" x14ac:dyDescent="0.3">
      <c r="A45" t="s">
        <v>28</v>
      </c>
      <c r="D45" s="1">
        <v>18.933893203735352</v>
      </c>
      <c r="E45">
        <v>15.249691486358643</v>
      </c>
      <c r="F45" s="1">
        <f t="shared" si="2"/>
        <v>-3.684201717376709</v>
      </c>
      <c r="G45">
        <f t="shared" si="3"/>
        <v>7.7793761840303954E-2</v>
      </c>
    </row>
    <row r="46" spans="1:11" x14ac:dyDescent="0.3">
      <c r="A46" t="s">
        <v>29</v>
      </c>
      <c r="C46" t="s">
        <v>15</v>
      </c>
      <c r="D46" s="1">
        <v>17.852651596069336</v>
      </c>
      <c r="E46">
        <v>13.372559547424316</v>
      </c>
      <c r="F46" s="1">
        <f t="shared" si="2"/>
        <v>-4.4800920486450195</v>
      </c>
      <c r="G46">
        <f t="shared" si="3"/>
        <v>4.4808242497397649E-2</v>
      </c>
      <c r="H46">
        <f t="shared" si="4"/>
        <v>4.1335748774757639E-2</v>
      </c>
      <c r="I46">
        <f t="shared" si="5"/>
        <v>4.9108477178129344E-3</v>
      </c>
      <c r="J46">
        <f>H46/H44</f>
        <v>0.531752250512328</v>
      </c>
    </row>
    <row r="47" spans="1:11" x14ac:dyDescent="0.3">
      <c r="A47" t="s">
        <v>30</v>
      </c>
      <c r="D47" s="1">
        <v>18.095617294311523</v>
      </c>
      <c r="E47">
        <v>13.372559547424316</v>
      </c>
      <c r="F47" s="1">
        <f t="shared" si="2"/>
        <v>-4.723057746887207</v>
      </c>
      <c r="G47">
        <f t="shared" si="3"/>
        <v>3.7863255052117635E-2</v>
      </c>
    </row>
    <row r="48" spans="1:11" x14ac:dyDescent="0.3">
      <c r="A48" t="s">
        <v>31</v>
      </c>
      <c r="C48" t="s">
        <v>16</v>
      </c>
      <c r="D48" s="1">
        <v>17.975759506225586</v>
      </c>
      <c r="E48">
        <v>13.421127796173096</v>
      </c>
      <c r="F48" s="1">
        <f t="shared" si="2"/>
        <v>-4.5546317100524902</v>
      </c>
      <c r="G48">
        <f t="shared" si="3"/>
        <v>4.2551927373598329E-2</v>
      </c>
      <c r="H48">
        <f t="shared" si="4"/>
        <v>4.3342112773050896E-2</v>
      </c>
      <c r="I48">
        <f t="shared" si="5"/>
        <v>1.1174909086950221E-3</v>
      </c>
      <c r="J48">
        <f>H48/H44</f>
        <v>0.55756256248352098</v>
      </c>
    </row>
    <row r="49" spans="1:10" x14ac:dyDescent="0.3">
      <c r="A49" t="s">
        <v>32</v>
      </c>
      <c r="D49" s="1">
        <v>17.923149108886719</v>
      </c>
      <c r="E49">
        <v>13.421127796173096</v>
      </c>
      <c r="F49" s="1">
        <f t="shared" si="2"/>
        <v>-4.502021312713623</v>
      </c>
      <c r="G49">
        <f t="shared" si="3"/>
        <v>4.4132298172503463E-2</v>
      </c>
    </row>
    <row r="50" spans="1:10" x14ac:dyDescent="0.3">
      <c r="A50" t="s">
        <v>33</v>
      </c>
      <c r="B50" t="s">
        <v>63</v>
      </c>
      <c r="C50" t="s">
        <v>14</v>
      </c>
      <c r="D50" s="1">
        <v>15.479717254638672</v>
      </c>
      <c r="E50">
        <v>15.249691486358643</v>
      </c>
      <c r="F50" s="1">
        <f t="shared" si="2"/>
        <v>-0.2300257682800293</v>
      </c>
      <c r="G50">
        <f t="shared" si="3"/>
        <v>0.85261966281255142</v>
      </c>
      <c r="H50">
        <f t="shared" si="4"/>
        <v>0.83648012394292093</v>
      </c>
      <c r="I50">
        <f t="shared" si="5"/>
        <v>2.2824754759879246E-2</v>
      </c>
      <c r="J50">
        <v>1</v>
      </c>
    </row>
    <row r="51" spans="1:10" x14ac:dyDescent="0.3">
      <c r="A51" t="s">
        <v>34</v>
      </c>
      <c r="D51" s="1">
        <v>15.535396575927734</v>
      </c>
      <c r="E51">
        <v>15.249691486358643</v>
      </c>
      <c r="F51" s="1">
        <f t="shared" si="2"/>
        <v>-0.2857050895690918</v>
      </c>
      <c r="G51">
        <f t="shared" si="3"/>
        <v>0.82034058507329033</v>
      </c>
    </row>
    <row r="52" spans="1:10" x14ac:dyDescent="0.3">
      <c r="A52" t="s">
        <v>35</v>
      </c>
      <c r="C52" t="s">
        <v>15</v>
      </c>
      <c r="D52" s="1">
        <v>16.247802734375</v>
      </c>
      <c r="E52">
        <v>13.372559547424316</v>
      </c>
      <c r="F52" s="1">
        <f t="shared" si="2"/>
        <v>-2.8752431869506836</v>
      </c>
      <c r="G52">
        <f t="shared" si="3"/>
        <v>0.13629049092886586</v>
      </c>
      <c r="H52">
        <f t="shared" si="4"/>
        <v>0.13864231061148313</v>
      </c>
      <c r="I52">
        <f t="shared" si="5"/>
        <v>3.3259752914133163E-3</v>
      </c>
      <c r="J52">
        <f>H52/H50</f>
        <v>0.16574489535742237</v>
      </c>
    </row>
    <row r="53" spans="1:10" x14ac:dyDescent="0.3">
      <c r="A53" t="s">
        <v>36</v>
      </c>
      <c r="D53" s="1">
        <v>16.1988525390625</v>
      </c>
      <c r="E53">
        <v>13.372559547424316</v>
      </c>
      <c r="F53" s="1">
        <f t="shared" si="2"/>
        <v>-2.8262929916381836</v>
      </c>
      <c r="G53">
        <f t="shared" si="3"/>
        <v>0.14099413029410038</v>
      </c>
    </row>
    <row r="54" spans="1:10" x14ac:dyDescent="0.3">
      <c r="A54" t="s">
        <v>37</v>
      </c>
      <c r="C54" t="s">
        <v>16</v>
      </c>
      <c r="D54" s="1">
        <v>15.370125770568848</v>
      </c>
      <c r="E54">
        <v>13.421127796173096</v>
      </c>
      <c r="F54" s="1">
        <f t="shared" si="2"/>
        <v>-1.948997974395752</v>
      </c>
      <c r="G54">
        <f t="shared" si="3"/>
        <v>0.25899605453105501</v>
      </c>
      <c r="H54">
        <f t="shared" si="4"/>
        <v>0.25420285162637307</v>
      </c>
      <c r="I54">
        <f t="shared" si="5"/>
        <v>6.7786125550073281E-3</v>
      </c>
      <c r="J54">
        <f>H54/H50</f>
        <v>0.30389586596288232</v>
      </c>
    </row>
    <row r="55" spans="1:10" x14ac:dyDescent="0.3">
      <c r="A55" t="s">
        <v>38</v>
      </c>
      <c r="D55" s="1">
        <v>15.424538612365723</v>
      </c>
      <c r="E55">
        <v>13.421127796173096</v>
      </c>
      <c r="F55" s="1">
        <f t="shared" si="2"/>
        <v>-2.003410816192627</v>
      </c>
      <c r="G55">
        <f t="shared" si="3"/>
        <v>0.24940964872169111</v>
      </c>
    </row>
    <row r="56" spans="1:10" x14ac:dyDescent="0.3">
      <c r="A56" t="s">
        <v>39</v>
      </c>
      <c r="B56" s="2" t="s">
        <v>62</v>
      </c>
      <c r="C56" t="s">
        <v>14</v>
      </c>
      <c r="D56" s="1">
        <v>11.949392318725586</v>
      </c>
      <c r="E56">
        <v>15.249691486358643</v>
      </c>
      <c r="F56" s="1">
        <f t="shared" si="2"/>
        <v>3.3002991676330566</v>
      </c>
      <c r="G56">
        <f t="shared" si="3"/>
        <v>9.8511979103083025</v>
      </c>
      <c r="H56">
        <f t="shared" si="4"/>
        <v>9.2208960749209599</v>
      </c>
      <c r="I56">
        <f t="shared" si="5"/>
        <v>0.89138140399343402</v>
      </c>
      <c r="J56">
        <v>1</v>
      </c>
    </row>
    <row r="57" spans="1:10" x14ac:dyDescent="0.3">
      <c r="A57" t="s">
        <v>40</v>
      </c>
      <c r="B57" t="s">
        <v>66</v>
      </c>
      <c r="D57" s="1">
        <v>12.146933555603027</v>
      </c>
      <c r="E57">
        <v>15.249691486358643</v>
      </c>
      <c r="F57" s="1">
        <f t="shared" si="2"/>
        <v>3.1027579307556152</v>
      </c>
      <c r="G57">
        <f t="shared" si="3"/>
        <v>8.5905942395336172</v>
      </c>
    </row>
    <row r="58" spans="1:10" x14ac:dyDescent="0.3">
      <c r="A58" t="s">
        <v>41</v>
      </c>
      <c r="B58" t="s">
        <v>67</v>
      </c>
      <c r="C58" t="s">
        <v>15</v>
      </c>
      <c r="D58" s="1">
        <v>12.30062198638916</v>
      </c>
      <c r="E58">
        <v>13.372559547424316</v>
      </c>
      <c r="F58" s="1">
        <f t="shared" si="2"/>
        <v>1.0719375610351563</v>
      </c>
      <c r="G58">
        <f t="shared" si="3"/>
        <v>2.1022548318946366</v>
      </c>
      <c r="H58">
        <f t="shared" si="4"/>
        <v>1.9924453971113634</v>
      </c>
      <c r="I58">
        <f t="shared" si="5"/>
        <v>0.1552939919470287</v>
      </c>
      <c r="J58">
        <f>H58/H56</f>
        <v>0.21607936809204764</v>
      </c>
    </row>
    <row r="59" spans="1:10" x14ac:dyDescent="0.3">
      <c r="A59" t="s">
        <v>42</v>
      </c>
      <c r="B59" t="s">
        <v>68</v>
      </c>
      <c r="D59" s="1">
        <v>12.459805488586426</v>
      </c>
      <c r="E59">
        <v>13.372559547424316</v>
      </c>
      <c r="F59" s="1">
        <f t="shared" si="2"/>
        <v>0.91275405883789063</v>
      </c>
      <c r="G59">
        <f t="shared" si="3"/>
        <v>1.8826359623280904</v>
      </c>
    </row>
    <row r="60" spans="1:10" x14ac:dyDescent="0.3">
      <c r="A60" t="s">
        <v>43</v>
      </c>
      <c r="C60" t="s">
        <v>16</v>
      </c>
      <c r="D60" s="1">
        <v>12.339028358459473</v>
      </c>
      <c r="E60">
        <v>13.421127796173096</v>
      </c>
      <c r="F60" s="1">
        <f t="shared" si="2"/>
        <v>1.082099437713623</v>
      </c>
      <c r="G60">
        <f t="shared" si="3"/>
        <v>2.1171147067909728</v>
      </c>
      <c r="H60">
        <f t="shared" si="4"/>
        <v>2.0835269470265576</v>
      </c>
      <c r="I60">
        <f t="shared" si="5"/>
        <v>4.7500265388565319E-2</v>
      </c>
      <c r="J60">
        <f>H60/H56</f>
        <v>0.2259571011426259</v>
      </c>
    </row>
    <row r="61" spans="1:10" x14ac:dyDescent="0.3">
      <c r="A61" t="s">
        <v>44</v>
      </c>
      <c r="D61" s="1">
        <v>12.385546684265137</v>
      </c>
      <c r="E61">
        <v>13.421127796173096</v>
      </c>
      <c r="F61" s="1">
        <f t="shared" si="2"/>
        <v>1.035581111907959</v>
      </c>
      <c r="G61">
        <f t="shared" si="3"/>
        <v>2.0499391872621424</v>
      </c>
    </row>
    <row r="62" spans="1:10" x14ac:dyDescent="0.3">
      <c r="A62" t="s">
        <v>45</v>
      </c>
      <c r="B62" t="s">
        <v>61</v>
      </c>
      <c r="C62" t="s">
        <v>14</v>
      </c>
      <c r="D62" s="1">
        <v>21.870403289794922</v>
      </c>
      <c r="E62">
        <v>15.249691486358643</v>
      </c>
      <c r="F62" s="1">
        <f t="shared" si="2"/>
        <v>-6.6207118034362793</v>
      </c>
      <c r="G62">
        <f t="shared" si="3"/>
        <v>1.0161718373815732E-2</v>
      </c>
      <c r="H62">
        <f t="shared" si="4"/>
        <v>9.971555051016481E-3</v>
      </c>
      <c r="I62">
        <f t="shared" si="5"/>
        <v>2.6893155016863361E-4</v>
      </c>
      <c r="J62">
        <v>1</v>
      </c>
    </row>
    <row r="63" spans="1:10" x14ac:dyDescent="0.3">
      <c r="A63" t="s">
        <v>46</v>
      </c>
      <c r="D63" s="1">
        <v>21.925436019897461</v>
      </c>
      <c r="E63">
        <v>15.249691486358643</v>
      </c>
      <c r="F63" s="1">
        <f t="shared" si="2"/>
        <v>-6.6757445335388184</v>
      </c>
      <c r="G63">
        <f t="shared" si="3"/>
        <v>9.78139172821723E-3</v>
      </c>
    </row>
    <row r="64" spans="1:10" x14ac:dyDescent="0.3">
      <c r="A64" t="s">
        <v>47</v>
      </c>
      <c r="C64" t="s">
        <v>15</v>
      </c>
      <c r="D64" s="1">
        <v>20.744909286499023</v>
      </c>
      <c r="E64">
        <v>13.372559547424316</v>
      </c>
      <c r="F64" s="1">
        <f t="shared" si="2"/>
        <v>-7.372349739074707</v>
      </c>
      <c r="G64">
        <f t="shared" si="3"/>
        <v>6.0353379012103884E-3</v>
      </c>
      <c r="H64">
        <f t="shared" si="4"/>
        <v>5.7769524487838392E-3</v>
      </c>
      <c r="I64">
        <f t="shared" si="5"/>
        <v>3.6541221114153407E-4</v>
      </c>
      <c r="J64">
        <f>H64/H62</f>
        <v>0.57934318360855341</v>
      </c>
    </row>
    <row r="65" spans="1:10" x14ac:dyDescent="0.3">
      <c r="A65" t="s">
        <v>48</v>
      </c>
      <c r="D65" s="1">
        <v>20.874050140380859</v>
      </c>
      <c r="E65">
        <v>13.372559547424316</v>
      </c>
      <c r="F65" s="1">
        <f t="shared" si="2"/>
        <v>-7.501490592956543</v>
      </c>
      <c r="G65">
        <f t="shared" si="3"/>
        <v>5.51856699635729E-3</v>
      </c>
    </row>
    <row r="66" spans="1:10" x14ac:dyDescent="0.3">
      <c r="A66" t="s">
        <v>49</v>
      </c>
      <c r="C66" t="s">
        <v>16</v>
      </c>
      <c r="D66" s="1">
        <v>21.26032829284668</v>
      </c>
      <c r="E66">
        <v>13.421127796173096</v>
      </c>
      <c r="F66" s="1">
        <f t="shared" si="2"/>
        <v>-7.839200496673584</v>
      </c>
      <c r="G66">
        <f t="shared" si="3"/>
        <v>4.3668221897092763E-3</v>
      </c>
      <c r="H66">
        <f t="shared" si="4"/>
        <v>4.2511669799529745E-3</v>
      </c>
      <c r="I66">
        <f t="shared" si="5"/>
        <v>1.6356116619646715E-4</v>
      </c>
      <c r="J66">
        <f>H66/H62</f>
        <v>0.42632938976951429</v>
      </c>
    </row>
    <row r="67" spans="1:10" x14ac:dyDescent="0.3">
      <c r="A67" t="s">
        <v>50</v>
      </c>
      <c r="D67" s="1">
        <v>21.338846206665039</v>
      </c>
      <c r="E67">
        <v>13.421127796173096</v>
      </c>
      <c r="F67" s="1">
        <f t="shared" si="2"/>
        <v>-7.9177184104919434</v>
      </c>
      <c r="G67">
        <f t="shared" si="3"/>
        <v>4.1355117701966726E-3</v>
      </c>
    </row>
    <row r="68" spans="1:10" x14ac:dyDescent="0.3">
      <c r="A68" t="s">
        <v>51</v>
      </c>
      <c r="B68" t="s">
        <v>60</v>
      </c>
      <c r="C68" t="s">
        <v>14</v>
      </c>
      <c r="D68" s="1">
        <v>15.21312141418457</v>
      </c>
      <c r="E68" s="1">
        <f>AVERAGE(D68:D69)</f>
        <v>15.249691486358643</v>
      </c>
    </row>
    <row r="69" spans="1:10" x14ac:dyDescent="0.3">
      <c r="A69" t="s">
        <v>52</v>
      </c>
      <c r="D69" s="1">
        <v>15.286261558532715</v>
      </c>
      <c r="E69" s="1"/>
    </row>
    <row r="70" spans="1:10" x14ac:dyDescent="0.3">
      <c r="A70" t="s">
        <v>53</v>
      </c>
      <c r="C70" t="s">
        <v>15</v>
      </c>
      <c r="D70" s="1">
        <v>13.456215858459473</v>
      </c>
      <c r="E70" s="1">
        <f>AVERAGE(D70:D71)</f>
        <v>13.372559547424316</v>
      </c>
    </row>
    <row r="71" spans="1:10" x14ac:dyDescent="0.3">
      <c r="A71" t="s">
        <v>54</v>
      </c>
      <c r="D71" s="1">
        <v>13.28890323638916</v>
      </c>
      <c r="E71" s="1"/>
    </row>
    <row r="72" spans="1:10" x14ac:dyDescent="0.3">
      <c r="A72" t="s">
        <v>55</v>
      </c>
      <c r="C72" t="s">
        <v>16</v>
      </c>
      <c r="D72" s="1">
        <v>13.420899391174316</v>
      </c>
      <c r="E72" s="1">
        <f>AVERAGE(D72:D73)</f>
        <v>13.421127796173096</v>
      </c>
    </row>
    <row r="73" spans="1:10" x14ac:dyDescent="0.3">
      <c r="A73" t="s">
        <v>56</v>
      </c>
      <c r="D73" s="1">
        <v>13.421356201171875</v>
      </c>
      <c r="E73" s="1"/>
    </row>
    <row r="79" spans="1:10" x14ac:dyDescent="0.3">
      <c r="D79" t="s">
        <v>18</v>
      </c>
      <c r="E79" t="s">
        <v>20</v>
      </c>
      <c r="F79" t="s">
        <v>70</v>
      </c>
    </row>
    <row r="80" spans="1:10" x14ac:dyDescent="0.3">
      <c r="B80" t="s">
        <v>58</v>
      </c>
      <c r="C80" t="s">
        <v>14</v>
      </c>
      <c r="D80">
        <v>1</v>
      </c>
      <c r="E80">
        <v>0.23861830820524141</v>
      </c>
    </row>
    <row r="81" spans="2:6" x14ac:dyDescent="0.3">
      <c r="C81" t="s">
        <v>15</v>
      </c>
      <c r="D81">
        <v>8.4311585327361573</v>
      </c>
      <c r="E81">
        <v>9.4414628554331623E-2</v>
      </c>
      <c r="F81">
        <v>5.9999999999999995E-4</v>
      </c>
    </row>
    <row r="82" spans="2:6" x14ac:dyDescent="0.3">
      <c r="C82" t="s">
        <v>16</v>
      </c>
      <c r="D82">
        <v>7.2547507704226755</v>
      </c>
      <c r="E82">
        <v>1.0010281747173544</v>
      </c>
      <c r="F82">
        <v>1.3299999999999999E-2</v>
      </c>
    </row>
    <row r="84" spans="2:6" x14ac:dyDescent="0.3">
      <c r="B84" t="s">
        <v>59</v>
      </c>
      <c r="C84" t="s">
        <v>14</v>
      </c>
      <c r="D84">
        <v>1</v>
      </c>
      <c r="E84">
        <v>6.1018820690760089E-2</v>
      </c>
    </row>
    <row r="85" spans="2:6" x14ac:dyDescent="0.3">
      <c r="C85" t="s">
        <v>15</v>
      </c>
      <c r="D85">
        <v>0.67766606822612285</v>
      </c>
      <c r="E85">
        <v>1.3809651485418201E-2</v>
      </c>
      <c r="F85">
        <v>1.83E-2</v>
      </c>
    </row>
    <row r="86" spans="2:6" x14ac:dyDescent="0.3">
      <c r="C86" t="s">
        <v>16</v>
      </c>
      <c r="D86">
        <v>0</v>
      </c>
      <c r="E86">
        <v>0</v>
      </c>
    </row>
    <row r="88" spans="2:6" x14ac:dyDescent="0.3">
      <c r="B88" t="s">
        <v>13</v>
      </c>
      <c r="C88" t="s">
        <v>14</v>
      </c>
      <c r="D88">
        <v>1</v>
      </c>
      <c r="E88">
        <v>7.5610243160021573E-2</v>
      </c>
    </row>
    <row r="89" spans="2:6" x14ac:dyDescent="0.3">
      <c r="C89" t="s">
        <v>15</v>
      </c>
      <c r="D89">
        <v>0.26371743549230919</v>
      </c>
      <c r="E89">
        <v>6.155984779107074E-4</v>
      </c>
      <c r="F89">
        <v>5.1999999999999998E-3</v>
      </c>
    </row>
    <row r="90" spans="2:6" x14ac:dyDescent="0.3">
      <c r="C90" t="s">
        <v>16</v>
      </c>
      <c r="D90">
        <v>0.30344296165367762</v>
      </c>
      <c r="E90">
        <v>8.7330779953257408E-3</v>
      </c>
      <c r="F90">
        <v>5.8999999999999999E-3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E1A9C-51E7-44A2-B612-F4E223E104D0}">
  <dimension ref="B4:AG89"/>
  <sheetViews>
    <sheetView tabSelected="1" workbookViewId="0">
      <selection activeCell="L9" sqref="L9"/>
    </sheetView>
  </sheetViews>
  <sheetFormatPr defaultRowHeight="14.4" x14ac:dyDescent="0.3"/>
  <cols>
    <col min="21" max="21" width="12" bestFit="1" customWidth="1"/>
  </cols>
  <sheetData>
    <row r="4" spans="2:14" x14ac:dyDescent="0.3">
      <c r="B4" s="3" t="s">
        <v>100</v>
      </c>
      <c r="C4" s="3"/>
      <c r="D4" s="3"/>
      <c r="E4" s="3"/>
      <c r="F4" s="3"/>
      <c r="G4" s="3"/>
      <c r="H4" s="3"/>
      <c r="I4" s="3"/>
      <c r="J4" s="3"/>
      <c r="K4" s="3"/>
    </row>
    <row r="10" spans="2:14" x14ac:dyDescent="0.3">
      <c r="F10" t="s">
        <v>12</v>
      </c>
      <c r="J10" t="s">
        <v>19</v>
      </c>
      <c r="K10" t="s">
        <v>20</v>
      </c>
    </row>
    <row r="11" spans="2:14" x14ac:dyDescent="0.3">
      <c r="B11" t="s">
        <v>0</v>
      </c>
      <c r="C11" t="s">
        <v>63</v>
      </c>
      <c r="D11" t="s">
        <v>65</v>
      </c>
      <c r="E11" t="s">
        <v>14</v>
      </c>
      <c r="F11" s="1">
        <v>9.0022649765014648</v>
      </c>
      <c r="G11">
        <v>6.5294694900512695</v>
      </c>
      <c r="H11" s="1">
        <f>G11-F11</f>
        <v>-2.4727954864501953</v>
      </c>
      <c r="I11">
        <f>POWER(2,H11)</f>
        <v>0.18014175332776675</v>
      </c>
      <c r="J11" s="4">
        <f>AVERAGE(I11:I12)</f>
        <v>0.17885290949220478</v>
      </c>
      <c r="K11">
        <f>STDEV(I11:I12)</f>
        <v>1.8227004320326701E-3</v>
      </c>
      <c r="L11" t="s">
        <v>14</v>
      </c>
      <c r="M11">
        <v>0.17885290949220478</v>
      </c>
      <c r="N11">
        <v>1.8227004320326701E-3</v>
      </c>
    </row>
    <row r="12" spans="2:14" x14ac:dyDescent="0.3">
      <c r="B12" t="s">
        <v>1</v>
      </c>
      <c r="F12" s="1">
        <v>9.0230579376220703</v>
      </c>
      <c r="G12">
        <v>6.5294694900512695</v>
      </c>
      <c r="H12" s="1">
        <f t="shared" ref="H12:H24" si="0">G12-F12</f>
        <v>-2.4935884475708008</v>
      </c>
      <c r="I12">
        <f t="shared" ref="I12:I24" si="1">POWER(2,H12)</f>
        <v>0.17756406565664284</v>
      </c>
      <c r="L12" t="s">
        <v>15</v>
      </c>
      <c r="M12">
        <v>0.12824864942065006</v>
      </c>
      <c r="N12">
        <v>2.9728446247039488E-2</v>
      </c>
    </row>
    <row r="13" spans="2:14" x14ac:dyDescent="0.3">
      <c r="B13" t="s">
        <v>2</v>
      </c>
      <c r="E13" t="s">
        <v>71</v>
      </c>
      <c r="F13" s="1">
        <v>9.2291316986083984</v>
      </c>
      <c r="G13">
        <v>6.0078780651092529</v>
      </c>
      <c r="H13" s="1">
        <f>G13-F13</f>
        <v>-3.2212536334991455</v>
      </c>
      <c r="I13">
        <f>POWER(2,H13)</f>
        <v>0.10722746348522876</v>
      </c>
      <c r="J13" s="4">
        <f>AVERAGE(I13:I14)</f>
        <v>0.12824864942065006</v>
      </c>
      <c r="K13">
        <f>STDEV(I13:I14)</f>
        <v>2.9728446247039488E-2</v>
      </c>
      <c r="L13" t="s">
        <v>72</v>
      </c>
      <c r="M13">
        <v>0.19497095276008825</v>
      </c>
      <c r="N13">
        <v>2.9906715107565311E-2</v>
      </c>
    </row>
    <row r="14" spans="2:14" x14ac:dyDescent="0.3">
      <c r="B14" t="s">
        <v>3</v>
      </c>
      <c r="F14" s="1">
        <v>8.7518835067749023</v>
      </c>
      <c r="G14">
        <v>6.0078780651092529</v>
      </c>
      <c r="H14" s="1">
        <f>G14-F14</f>
        <v>-2.7440054416656494</v>
      </c>
      <c r="I14">
        <f>POWER(2,H14)</f>
        <v>0.14926983535607138</v>
      </c>
    </row>
    <row r="15" spans="2:14" x14ac:dyDescent="0.3">
      <c r="B15" t="s">
        <v>4</v>
      </c>
      <c r="E15" t="s">
        <v>72</v>
      </c>
      <c r="F15" s="1">
        <v>9.0753116607666016</v>
      </c>
      <c r="G15">
        <v>6.8652040958404541</v>
      </c>
      <c r="H15" s="1">
        <f t="shared" si="0"/>
        <v>-2.2101075649261475</v>
      </c>
      <c r="I15">
        <f t="shared" si="1"/>
        <v>0.21611819381566214</v>
      </c>
      <c r="J15" s="4">
        <f t="shared" ref="J15:J23" si="2">AVERAGE(I15:I16)</f>
        <v>0.19497095276008825</v>
      </c>
      <c r="K15">
        <f t="shared" ref="K15:K23" si="3">STDEV(I15:I16)</f>
        <v>2.9906715107565311E-2</v>
      </c>
    </row>
    <row r="16" spans="2:14" x14ac:dyDescent="0.3">
      <c r="B16" t="s">
        <v>5</v>
      </c>
      <c r="F16" s="1">
        <v>9.3895072937011719</v>
      </c>
      <c r="G16">
        <v>6.8652040958404541</v>
      </c>
      <c r="H16" s="1">
        <f t="shared" si="0"/>
        <v>-2.5243031978607178</v>
      </c>
      <c r="I16">
        <f t="shared" si="1"/>
        <v>0.17382371170451433</v>
      </c>
    </row>
    <row r="17" spans="2:14" x14ac:dyDescent="0.3">
      <c r="B17" t="s">
        <v>6</v>
      </c>
    </row>
    <row r="18" spans="2:14" x14ac:dyDescent="0.3">
      <c r="B18" t="s">
        <v>7</v>
      </c>
    </row>
    <row r="19" spans="2:14" x14ac:dyDescent="0.3">
      <c r="B19" t="s">
        <v>8</v>
      </c>
      <c r="D19" t="s">
        <v>73</v>
      </c>
      <c r="E19" t="s">
        <v>14</v>
      </c>
      <c r="F19" s="1">
        <v>8.8075742721557617</v>
      </c>
      <c r="G19">
        <v>6.5294694900512695</v>
      </c>
      <c r="H19" s="1">
        <f t="shared" si="0"/>
        <v>-2.2781047821044922</v>
      </c>
      <c r="I19">
        <f t="shared" si="1"/>
        <v>0.20616841271643446</v>
      </c>
      <c r="J19" s="4">
        <f t="shared" si="2"/>
        <v>0.21576385548456861</v>
      </c>
      <c r="K19">
        <f t="shared" si="3"/>
        <v>1.3570005299670127E-2</v>
      </c>
      <c r="L19" t="s">
        <v>14</v>
      </c>
      <c r="M19">
        <v>0.21576385548456861</v>
      </c>
      <c r="N19">
        <v>1.3570005299670127E-2</v>
      </c>
    </row>
    <row r="20" spans="2:14" x14ac:dyDescent="0.3">
      <c r="B20" t="s">
        <v>9</v>
      </c>
      <c r="F20" s="1">
        <v>8.6791706085205078</v>
      </c>
      <c r="G20">
        <v>6.5294694900512695</v>
      </c>
      <c r="H20" s="1">
        <f t="shared" si="0"/>
        <v>-2.1497011184692383</v>
      </c>
      <c r="I20">
        <f t="shared" si="1"/>
        <v>0.22535929825270273</v>
      </c>
      <c r="L20" t="s">
        <v>15</v>
      </c>
      <c r="M20">
        <v>0.19765765473828167</v>
      </c>
      <c r="N20">
        <v>1.8357822277751037E-2</v>
      </c>
    </row>
    <row r="21" spans="2:14" x14ac:dyDescent="0.3">
      <c r="B21" t="s">
        <v>10</v>
      </c>
      <c r="E21" t="s">
        <v>71</v>
      </c>
      <c r="F21" s="1">
        <v>8.4448041915893555</v>
      </c>
      <c r="G21">
        <v>6.0078780651092529</v>
      </c>
      <c r="H21" s="1">
        <f>G21-F21</f>
        <v>-2.4369261264801025</v>
      </c>
      <c r="I21">
        <f>POWER(2,H21)</f>
        <v>0.18467671411786646</v>
      </c>
      <c r="J21">
        <f>AVERAGE(I21:I22)</f>
        <v>0.19765765473828167</v>
      </c>
      <c r="K21">
        <f>STDEV(I21:I22)</f>
        <v>1.8357822277751037E-2</v>
      </c>
      <c r="L21" t="s">
        <v>72</v>
      </c>
      <c r="M21">
        <v>0.28076575907564205</v>
      </c>
      <c r="N21">
        <v>5.0313854857553325E-2</v>
      </c>
    </row>
    <row r="22" spans="2:14" x14ac:dyDescent="0.3">
      <c r="B22" t="s">
        <v>11</v>
      </c>
      <c r="F22" s="1">
        <v>8.2550363540649414</v>
      </c>
      <c r="G22">
        <v>6.0078780651092529</v>
      </c>
      <c r="H22" s="1">
        <f>G22-F22</f>
        <v>-2.2471582889556885</v>
      </c>
      <c r="I22">
        <f>POWER(2,H22)</f>
        <v>0.21063859535869692</v>
      </c>
    </row>
    <row r="23" spans="2:14" x14ac:dyDescent="0.3">
      <c r="B23" t="s">
        <v>21</v>
      </c>
      <c r="E23" t="s">
        <v>72</v>
      </c>
      <c r="F23" s="1">
        <v>8.8932409286499023</v>
      </c>
      <c r="G23">
        <v>6.8652040958404541</v>
      </c>
      <c r="H23" s="1">
        <f t="shared" si="0"/>
        <v>-2.0280368328094482</v>
      </c>
      <c r="I23">
        <f t="shared" si="1"/>
        <v>0.24518849111823043</v>
      </c>
      <c r="J23">
        <f t="shared" si="2"/>
        <v>0.28076575907564205</v>
      </c>
      <c r="K23">
        <f t="shared" si="3"/>
        <v>5.0313854857553325E-2</v>
      </c>
    </row>
    <row r="24" spans="2:14" x14ac:dyDescent="0.3">
      <c r="B24" t="s">
        <v>22</v>
      </c>
      <c r="F24" s="1">
        <v>8.5256423950195313</v>
      </c>
      <c r="G24">
        <v>6.8652040958404541</v>
      </c>
      <c r="H24" s="1">
        <f t="shared" si="0"/>
        <v>-1.6604382991790771</v>
      </c>
      <c r="I24">
        <f t="shared" si="1"/>
        <v>0.31634302703305367</v>
      </c>
    </row>
    <row r="25" spans="2:14" x14ac:dyDescent="0.3">
      <c r="B25" t="s">
        <v>23</v>
      </c>
    </row>
    <row r="26" spans="2:14" x14ac:dyDescent="0.3">
      <c r="B26" t="s">
        <v>24</v>
      </c>
    </row>
    <row r="27" spans="2:14" x14ac:dyDescent="0.3">
      <c r="B27" t="s">
        <v>25</v>
      </c>
      <c r="D27" t="s">
        <v>74</v>
      </c>
      <c r="E27" t="s">
        <v>14</v>
      </c>
      <c r="F27" s="1">
        <v>6.506324291229248</v>
      </c>
      <c r="G27" s="1">
        <f>AVERAGE(F27:F28)</f>
        <v>6.5294694900512695</v>
      </c>
    </row>
    <row r="28" spans="2:14" x14ac:dyDescent="0.3">
      <c r="B28" t="s">
        <v>26</v>
      </c>
      <c r="F28" s="1">
        <v>6.552614688873291</v>
      </c>
      <c r="G28" s="1"/>
    </row>
    <row r="29" spans="2:14" x14ac:dyDescent="0.3">
      <c r="B29" t="s">
        <v>27</v>
      </c>
      <c r="E29" t="s">
        <v>71</v>
      </c>
      <c r="F29" s="1">
        <v>6.9740281105041504</v>
      </c>
      <c r="G29" s="1">
        <f t="shared" ref="G29:G33" si="4">AVERAGE(F29:F30)</f>
        <v>7.0019216537475586</v>
      </c>
    </row>
    <row r="30" spans="2:14" x14ac:dyDescent="0.3">
      <c r="B30" t="s">
        <v>28</v>
      </c>
      <c r="F30" s="1">
        <v>7.0298151969909668</v>
      </c>
      <c r="G30" s="1"/>
    </row>
    <row r="31" spans="2:14" x14ac:dyDescent="0.3">
      <c r="B31" t="s">
        <v>29</v>
      </c>
      <c r="E31" t="s">
        <v>72</v>
      </c>
      <c r="F31" s="1">
        <v>6.9129595756530762</v>
      </c>
      <c r="G31" s="1">
        <f t="shared" si="4"/>
        <v>6.8652040958404541</v>
      </c>
    </row>
    <row r="32" spans="2:14" x14ac:dyDescent="0.3">
      <c r="B32" t="s">
        <v>30</v>
      </c>
      <c r="F32" s="1">
        <v>6.817448616027832</v>
      </c>
      <c r="G32" s="1"/>
    </row>
    <row r="33" spans="2:31" x14ac:dyDescent="0.3">
      <c r="B33" t="s">
        <v>31</v>
      </c>
      <c r="E33" t="s">
        <v>75</v>
      </c>
      <c r="F33" s="1">
        <v>6.1538510322570801</v>
      </c>
      <c r="G33" s="1">
        <f t="shared" si="4"/>
        <v>6.0078780651092529</v>
      </c>
      <c r="Y33" t="s">
        <v>70</v>
      </c>
      <c r="Z33" t="s">
        <v>70</v>
      </c>
    </row>
    <row r="34" spans="2:31" x14ac:dyDescent="0.3">
      <c r="B34" t="s">
        <v>32</v>
      </c>
      <c r="F34" s="1">
        <v>5.8619050979614258</v>
      </c>
      <c r="G34" s="1"/>
      <c r="T34" t="s">
        <v>19</v>
      </c>
      <c r="U34" t="s">
        <v>20</v>
      </c>
      <c r="V34" s="4" t="s">
        <v>65</v>
      </c>
      <c r="W34" s="4"/>
      <c r="X34" s="4"/>
      <c r="AC34" t="s">
        <v>73</v>
      </c>
    </row>
    <row r="35" spans="2:31" x14ac:dyDescent="0.3">
      <c r="B35" t="s">
        <v>33</v>
      </c>
      <c r="C35" t="s">
        <v>76</v>
      </c>
      <c r="D35" t="s">
        <v>65</v>
      </c>
      <c r="E35" t="s">
        <v>14</v>
      </c>
      <c r="F35" s="1">
        <v>4.1097493171691895</v>
      </c>
      <c r="H35" s="1"/>
      <c r="L35" t="s">
        <v>77</v>
      </c>
      <c r="M35" t="s">
        <v>76</v>
      </c>
      <c r="N35" t="s">
        <v>65</v>
      </c>
      <c r="O35" t="s">
        <v>14</v>
      </c>
      <c r="P35" s="1">
        <v>4.1097493171691895</v>
      </c>
      <c r="Q35">
        <v>8.9553384780883789</v>
      </c>
      <c r="R35" s="1">
        <f>Q35-P35</f>
        <v>4.8455891609191895</v>
      </c>
      <c r="S35">
        <f>POWER(2,-R35)</f>
        <v>3.4780219289044602E-2</v>
      </c>
      <c r="T35">
        <f>AVERAGE(S35:S36)</f>
        <v>3.4238940603371903E-2</v>
      </c>
      <c r="U35">
        <f>STDEV(S35:S36)</f>
        <v>7.6548365830181851E-4</v>
      </c>
      <c r="V35" s="4" t="s">
        <v>14</v>
      </c>
      <c r="W35" s="4">
        <f>S35*10</f>
        <v>0.347802192890446</v>
      </c>
      <c r="X35" s="4">
        <f>U35*10</f>
        <v>7.6548365830181849E-3</v>
      </c>
      <c r="AC35" t="s">
        <v>14</v>
      </c>
      <c r="AD35">
        <v>3.3127525560739106E-2</v>
      </c>
      <c r="AE35">
        <v>1.7542403442825558E-4</v>
      </c>
    </row>
    <row r="36" spans="2:31" x14ac:dyDescent="0.3">
      <c r="B36" t="s">
        <v>34</v>
      </c>
      <c r="F36" s="1">
        <v>4.0641307830810547</v>
      </c>
      <c r="H36" s="1"/>
      <c r="L36" t="s">
        <v>78</v>
      </c>
      <c r="P36" s="1">
        <v>4.0641307830810547</v>
      </c>
      <c r="Q36">
        <v>8.9553384780883789</v>
      </c>
      <c r="R36" s="1">
        <f t="shared" ref="R36:R50" si="5">Q36-P36</f>
        <v>4.8912076950073242</v>
      </c>
      <c r="S36">
        <f t="shared" ref="S36:S50" si="6">POWER(2,-R36)</f>
        <v>3.3697661917699198E-2</v>
      </c>
      <c r="V36" s="4" t="s">
        <v>15</v>
      </c>
      <c r="W36" s="4">
        <f>S37*10</f>
        <v>0.27017850400595839</v>
      </c>
      <c r="X36" s="4">
        <f>U37*10</f>
        <v>4.978310175781998E-3</v>
      </c>
      <c r="Y36">
        <v>6.7999999999999996E-3</v>
      </c>
      <c r="Z36" t="s">
        <v>79</v>
      </c>
      <c r="AC36" t="s">
        <v>15</v>
      </c>
      <c r="AD36">
        <v>2.7096794304916343E-2</v>
      </c>
      <c r="AE36">
        <v>8.6220352537902899E-4</v>
      </c>
    </row>
    <row r="37" spans="2:31" x14ac:dyDescent="0.3">
      <c r="B37" t="s">
        <v>35</v>
      </c>
      <c r="E37" t="s">
        <v>71</v>
      </c>
      <c r="F37" s="1">
        <v>4.4519543647766113</v>
      </c>
      <c r="H37" s="1"/>
      <c r="L37" t="s">
        <v>80</v>
      </c>
      <c r="O37" t="s">
        <v>71</v>
      </c>
      <c r="P37" s="1">
        <v>4.4519543647766113</v>
      </c>
      <c r="Q37">
        <v>9.6618976593017578</v>
      </c>
      <c r="R37" s="1">
        <f t="shared" si="5"/>
        <v>5.2099432945251465</v>
      </c>
      <c r="S37">
        <f t="shared" si="6"/>
        <v>2.7017850400595837E-2</v>
      </c>
      <c r="T37">
        <f t="shared" ref="T37:T49" si="7">AVERAGE(S37:S38)</f>
        <v>2.736987008901038E-2</v>
      </c>
      <c r="U37">
        <f t="shared" ref="U37:U49" si="8">STDEV(S37:S38)</f>
        <v>4.9783101757819976E-4</v>
      </c>
      <c r="V37" s="4" t="s">
        <v>72</v>
      </c>
      <c r="W37" s="4">
        <f>S39*10</f>
        <v>0.41332992096126087</v>
      </c>
      <c r="X37" s="4">
        <f>U39*10</f>
        <v>2.1735256925459957E-3</v>
      </c>
      <c r="Y37">
        <v>7.3000000000000001E-3</v>
      </c>
      <c r="Z37">
        <v>6.9999999999999999E-4</v>
      </c>
      <c r="AC37" t="s">
        <v>72</v>
      </c>
      <c r="AD37">
        <v>5.9743716901259916E-2</v>
      </c>
      <c r="AE37">
        <v>1.0037251433470137E-3</v>
      </c>
    </row>
    <row r="38" spans="2:31" x14ac:dyDescent="0.3">
      <c r="B38" t="s">
        <v>36</v>
      </c>
      <c r="F38" s="1">
        <v>4.4890670776367188</v>
      </c>
      <c r="H38" s="1"/>
      <c r="L38" t="s">
        <v>81</v>
      </c>
      <c r="P38" s="1">
        <v>4.4890670776367188</v>
      </c>
      <c r="Q38">
        <v>9.6618976593017578</v>
      </c>
      <c r="R38" s="1">
        <f t="shared" si="5"/>
        <v>5.1728305816650391</v>
      </c>
      <c r="S38">
        <f t="shared" si="6"/>
        <v>2.7721889777424926E-2</v>
      </c>
    </row>
    <row r="39" spans="2:31" x14ac:dyDescent="0.3">
      <c r="B39" t="s">
        <v>37</v>
      </c>
      <c r="E39" t="s">
        <v>72</v>
      </c>
      <c r="F39" s="1">
        <v>4.3762998580932617</v>
      </c>
      <c r="H39" s="1"/>
      <c r="L39" t="s">
        <v>82</v>
      </c>
      <c r="O39" t="s">
        <v>72</v>
      </c>
      <c r="P39" s="1">
        <v>4.3762998580932617</v>
      </c>
      <c r="Q39">
        <v>8.9728622436523438</v>
      </c>
      <c r="R39" s="1">
        <f t="shared" si="5"/>
        <v>4.596562385559082</v>
      </c>
      <c r="S39">
        <f t="shared" si="6"/>
        <v>4.1332992096126085E-2</v>
      </c>
      <c r="T39">
        <f t="shared" si="7"/>
        <v>4.1486683571754335E-2</v>
      </c>
      <c r="U39">
        <f t="shared" si="8"/>
        <v>2.1735256925459957E-4</v>
      </c>
    </row>
    <row r="40" spans="2:31" x14ac:dyDescent="0.3">
      <c r="B40" t="s">
        <v>38</v>
      </c>
      <c r="F40" s="1">
        <v>4.3869891166687012</v>
      </c>
      <c r="H40" s="1"/>
      <c r="L40" t="s">
        <v>83</v>
      </c>
      <c r="P40" s="1">
        <v>4.3869891166687012</v>
      </c>
      <c r="Q40">
        <v>8.9728622436523438</v>
      </c>
      <c r="R40" s="1">
        <f t="shared" si="5"/>
        <v>4.5858731269836426</v>
      </c>
      <c r="S40">
        <f t="shared" si="6"/>
        <v>4.1640375047382577E-2</v>
      </c>
    </row>
    <row r="41" spans="2:31" x14ac:dyDescent="0.3">
      <c r="B41" t="s">
        <v>39</v>
      </c>
      <c r="E41" t="s">
        <v>75</v>
      </c>
      <c r="F41" s="1">
        <v>4.1836109161376953</v>
      </c>
      <c r="H41" s="1"/>
      <c r="O41" t="s">
        <v>75</v>
      </c>
      <c r="P41" s="1">
        <v>4.1836109161376953</v>
      </c>
      <c r="Q41">
        <v>8.6241402626037598</v>
      </c>
      <c r="R41" s="1">
        <f t="shared" si="5"/>
        <v>4.4405293464660645</v>
      </c>
      <c r="S41">
        <f t="shared" si="6"/>
        <v>4.6054012031611843E-2</v>
      </c>
      <c r="T41">
        <f t="shared" si="7"/>
        <v>4.6329477349833961E-2</v>
      </c>
      <c r="U41">
        <f t="shared" si="8"/>
        <v>3.8956678899313953E-4</v>
      </c>
    </row>
    <row r="42" spans="2:31" x14ac:dyDescent="0.3">
      <c r="B42" t="s">
        <v>40</v>
      </c>
      <c r="F42" s="1">
        <v>4.2007670402526855</v>
      </c>
      <c r="H42" s="1"/>
      <c r="P42" s="1">
        <v>4.2007670402526855</v>
      </c>
      <c r="Q42">
        <v>8.6241402626037598</v>
      </c>
      <c r="R42" s="1">
        <f t="shared" si="5"/>
        <v>4.4233732223510742</v>
      </c>
      <c r="S42">
        <f t="shared" si="6"/>
        <v>4.6604942668056079E-2</v>
      </c>
    </row>
    <row r="43" spans="2:31" x14ac:dyDescent="0.3">
      <c r="B43" t="s">
        <v>41</v>
      </c>
      <c r="D43" t="s">
        <v>73</v>
      </c>
      <c r="E43" t="s">
        <v>14</v>
      </c>
      <c r="F43" s="1">
        <v>4.0449047088623047</v>
      </c>
      <c r="H43" s="1"/>
      <c r="N43" t="s">
        <v>73</v>
      </c>
      <c r="O43" t="s">
        <v>14</v>
      </c>
      <c r="P43" s="1">
        <v>4.0449047088623047</v>
      </c>
      <c r="Q43">
        <v>8.9553384780883789</v>
      </c>
      <c r="R43" s="1">
        <f t="shared" si="5"/>
        <v>4.9104337692260742</v>
      </c>
      <c r="S43">
        <f t="shared" si="6"/>
        <v>3.3251569085066428E-2</v>
      </c>
      <c r="T43">
        <f t="shared" si="7"/>
        <v>3.3127525560739106E-2</v>
      </c>
      <c r="U43">
        <f t="shared" si="8"/>
        <v>1.7542403442825558E-4</v>
      </c>
    </row>
    <row r="44" spans="2:31" x14ac:dyDescent="0.3">
      <c r="B44" t="s">
        <v>42</v>
      </c>
      <c r="F44" s="1">
        <v>4.0341005325317383</v>
      </c>
      <c r="H44" s="1"/>
      <c r="P44" s="1">
        <v>4.0341005325317383</v>
      </c>
      <c r="Q44">
        <v>8.9553384780883789</v>
      </c>
      <c r="R44" s="1">
        <f t="shared" si="5"/>
        <v>4.9212379455566406</v>
      </c>
      <c r="S44">
        <f t="shared" si="6"/>
        <v>3.3003482036411784E-2</v>
      </c>
    </row>
    <row r="45" spans="2:31" x14ac:dyDescent="0.3">
      <c r="B45" t="s">
        <v>43</v>
      </c>
      <c r="E45" t="s">
        <v>71</v>
      </c>
      <c r="F45" s="1">
        <v>4.4882640838623047</v>
      </c>
      <c r="H45" s="1"/>
      <c r="O45" t="s">
        <v>71</v>
      </c>
      <c r="P45" s="1">
        <v>4.4882640838623047</v>
      </c>
      <c r="Q45">
        <v>9.6618976593017578</v>
      </c>
      <c r="R45" s="1">
        <f t="shared" si="5"/>
        <v>5.1736335754394531</v>
      </c>
      <c r="S45">
        <f t="shared" si="6"/>
        <v>2.77064642644748E-2</v>
      </c>
      <c r="T45">
        <f t="shared" si="7"/>
        <v>2.7096794304916343E-2</v>
      </c>
      <c r="U45">
        <f t="shared" si="8"/>
        <v>8.6220352537902899E-4</v>
      </c>
    </row>
    <row r="46" spans="2:31" x14ac:dyDescent="0.3">
      <c r="B46" t="s">
        <v>44</v>
      </c>
      <c r="F46" s="1">
        <v>4.423332691192627</v>
      </c>
      <c r="H46" s="1"/>
      <c r="P46" s="1">
        <v>4.423332691192627</v>
      </c>
      <c r="Q46">
        <v>9.6618976593017578</v>
      </c>
      <c r="R46" s="1">
        <f t="shared" si="5"/>
        <v>5.2385649681091309</v>
      </c>
      <c r="S46">
        <f t="shared" si="6"/>
        <v>2.6487124345357882E-2</v>
      </c>
    </row>
    <row r="47" spans="2:31" x14ac:dyDescent="0.3">
      <c r="B47" t="s">
        <v>45</v>
      </c>
      <c r="E47" t="s">
        <v>72</v>
      </c>
      <c r="F47" s="1">
        <v>4.8905515670776367</v>
      </c>
      <c r="H47" s="1"/>
      <c r="O47" t="s">
        <v>72</v>
      </c>
      <c r="P47" s="1">
        <v>4.8905515670776367</v>
      </c>
      <c r="Q47">
        <v>8.9728622436523438</v>
      </c>
      <c r="R47" s="1">
        <f t="shared" si="5"/>
        <v>4.082310676574707</v>
      </c>
      <c r="S47">
        <f t="shared" si="6"/>
        <v>5.90339760459518E-2</v>
      </c>
      <c r="T47">
        <f t="shared" si="7"/>
        <v>5.9743716901259916E-2</v>
      </c>
      <c r="U47">
        <f t="shared" si="8"/>
        <v>1.0037251433470137E-3</v>
      </c>
    </row>
    <row r="48" spans="2:31" x14ac:dyDescent="0.3">
      <c r="B48" t="s">
        <v>46</v>
      </c>
      <c r="F48" s="1">
        <v>4.9248309135437012</v>
      </c>
      <c r="H48" s="1"/>
      <c r="P48" s="1">
        <v>4.9248309135437012</v>
      </c>
      <c r="Q48">
        <v>8.9728622436523438</v>
      </c>
      <c r="R48" s="1">
        <f t="shared" si="5"/>
        <v>4.0480313301086426</v>
      </c>
      <c r="S48">
        <f t="shared" si="6"/>
        <v>6.0453457756568026E-2</v>
      </c>
    </row>
    <row r="49" spans="2:33" x14ac:dyDescent="0.3">
      <c r="B49" t="s">
        <v>47</v>
      </c>
      <c r="E49" t="s">
        <v>75</v>
      </c>
      <c r="F49" s="1">
        <v>4.7263007164001465</v>
      </c>
      <c r="H49" s="1"/>
      <c r="O49" t="s">
        <v>75</v>
      </c>
      <c r="P49" s="1">
        <v>4.7263007164001465</v>
      </c>
      <c r="Q49">
        <v>8.6241402626037598</v>
      </c>
      <c r="R49" s="1">
        <f t="shared" si="5"/>
        <v>3.8978395462036133</v>
      </c>
      <c r="S49">
        <f t="shared" si="6"/>
        <v>6.7086228687356891E-2</v>
      </c>
      <c r="T49">
        <f t="shared" si="7"/>
        <v>6.8872709475038429E-2</v>
      </c>
      <c r="U49">
        <f t="shared" si="8"/>
        <v>2.5264653588582108E-3</v>
      </c>
    </row>
    <row r="50" spans="2:33" x14ac:dyDescent="0.3">
      <c r="B50" t="s">
        <v>48</v>
      </c>
      <c r="F50" s="1">
        <v>4.8011612892150879</v>
      </c>
      <c r="H50" s="1"/>
      <c r="P50" s="1">
        <v>4.8011612892150879</v>
      </c>
      <c r="Q50">
        <v>8.6241402626037598</v>
      </c>
      <c r="R50" s="1">
        <f t="shared" si="5"/>
        <v>3.8229789733886719</v>
      </c>
      <c r="S50">
        <f t="shared" si="6"/>
        <v>7.0659190262719981E-2</v>
      </c>
    </row>
    <row r="51" spans="2:33" x14ac:dyDescent="0.3">
      <c r="B51" t="s">
        <v>49</v>
      </c>
      <c r="D51" t="s">
        <v>74</v>
      </c>
      <c r="E51" t="s">
        <v>14</v>
      </c>
      <c r="F51" t="s">
        <v>57</v>
      </c>
      <c r="H51" t="s">
        <v>84</v>
      </c>
    </row>
    <row r="52" spans="2:33" x14ac:dyDescent="0.3">
      <c r="B52" t="s">
        <v>50</v>
      </c>
      <c r="F52" t="s">
        <v>57</v>
      </c>
      <c r="H52" t="s">
        <v>85</v>
      </c>
      <c r="AF52" t="s">
        <v>70</v>
      </c>
      <c r="AG52" t="s">
        <v>70</v>
      </c>
    </row>
    <row r="53" spans="2:33" x14ac:dyDescent="0.3">
      <c r="B53" t="s">
        <v>51</v>
      </c>
      <c r="E53" t="s">
        <v>71</v>
      </c>
      <c r="F53" t="s">
        <v>57</v>
      </c>
      <c r="H53" t="s">
        <v>86</v>
      </c>
      <c r="V53" t="s">
        <v>87</v>
      </c>
      <c r="AC53" s="4" t="s">
        <v>73</v>
      </c>
      <c r="AD53" s="4"/>
      <c r="AE53" s="4"/>
    </row>
    <row r="54" spans="2:33" x14ac:dyDescent="0.3">
      <c r="B54" t="s">
        <v>52</v>
      </c>
      <c r="F54" t="s">
        <v>57</v>
      </c>
      <c r="H54" t="s">
        <v>88</v>
      </c>
      <c r="L54" t="s">
        <v>77</v>
      </c>
      <c r="M54" t="s">
        <v>76</v>
      </c>
      <c r="N54" t="s">
        <v>65</v>
      </c>
      <c r="O54" t="s">
        <v>14</v>
      </c>
      <c r="P54" s="1">
        <v>4.1097493171691895</v>
      </c>
      <c r="Q54">
        <v>12.364048957824707</v>
      </c>
      <c r="R54" s="1">
        <f>Q54-P54</f>
        <v>8.2542996406555176</v>
      </c>
      <c r="S54">
        <f>POWER(2,-R54)</f>
        <v>3.2749767032969365E-3</v>
      </c>
      <c r="T54">
        <f>AVERAGE(S54:S55)</f>
        <v>3.2240087933238203E-3</v>
      </c>
      <c r="U54">
        <f>STDEV(S54:S55)</f>
        <v>7.2079509529791608E-5</v>
      </c>
      <c r="V54" t="s">
        <v>14</v>
      </c>
      <c r="W54">
        <f>T54*10</f>
        <v>3.2240087933238203E-2</v>
      </c>
      <c r="X54">
        <f>U54*10</f>
        <v>7.2079509529791603E-4</v>
      </c>
      <c r="AC54" s="4" t="s">
        <v>14</v>
      </c>
      <c r="AD54" s="4">
        <v>3.1193556759277902E-2</v>
      </c>
      <c r="AE54" s="4">
        <v>1.6518286477045199E-4</v>
      </c>
    </row>
    <row r="55" spans="2:33" x14ac:dyDescent="0.3">
      <c r="B55" t="s">
        <v>53</v>
      </c>
      <c r="E55" t="s">
        <v>72</v>
      </c>
      <c r="F55" t="s">
        <v>57</v>
      </c>
      <c r="H55" t="s">
        <v>89</v>
      </c>
      <c r="L55" t="s">
        <v>78</v>
      </c>
      <c r="P55" s="1">
        <v>4.0641307830810547</v>
      </c>
      <c r="Q55">
        <v>12.364048957824707</v>
      </c>
      <c r="R55" s="1">
        <f t="shared" ref="R55:R69" si="9">Q55-P55</f>
        <v>8.2999181747436523</v>
      </c>
      <c r="S55">
        <f t="shared" ref="S55:S69" si="10">POWER(2,-R55)</f>
        <v>3.1730408833507045E-3</v>
      </c>
      <c r="V55" t="s">
        <v>15</v>
      </c>
      <c r="W55">
        <f>T56*10</f>
        <v>2.4098397454008248E-2</v>
      </c>
      <c r="X55">
        <f>U56*10</f>
        <v>4.3832614796918579E-4</v>
      </c>
      <c r="AC55" s="4" t="s">
        <v>15</v>
      </c>
      <c r="AD55" s="4">
        <v>2.3857961940110601E-2</v>
      </c>
      <c r="AE55" s="4">
        <v>7.5914584808986203E-4</v>
      </c>
      <c r="AF55">
        <v>5.5999999999999999E-3</v>
      </c>
      <c r="AG55" t="s">
        <v>79</v>
      </c>
    </row>
    <row r="56" spans="2:33" x14ac:dyDescent="0.3">
      <c r="B56" t="s">
        <v>54</v>
      </c>
      <c r="F56" t="s">
        <v>57</v>
      </c>
      <c r="L56" t="s">
        <v>80</v>
      </c>
      <c r="O56" t="s">
        <v>71</v>
      </c>
      <c r="P56" s="1">
        <v>4.4519543647766113</v>
      </c>
      <c r="Q56">
        <v>13.167477130889893</v>
      </c>
      <c r="R56" s="1">
        <f t="shared" si="9"/>
        <v>8.7155227661132813</v>
      </c>
      <c r="S56">
        <f t="shared" si="10"/>
        <v>2.3788454062407859E-3</v>
      </c>
      <c r="T56">
        <f t="shared" ref="T56:T68" si="11">AVERAGE(S56:S57)</f>
        <v>2.4098397454008248E-3</v>
      </c>
      <c r="U56">
        <f t="shared" ref="U56:U68" si="12">STDEV(S56:S57)</f>
        <v>4.3832614796918578E-5</v>
      </c>
      <c r="V56" t="s">
        <v>72</v>
      </c>
      <c r="W56">
        <f>T58*10</f>
        <v>3.5154668036293586E-2</v>
      </c>
      <c r="X56">
        <f>U58*10</f>
        <v>1.8417855468647873E-4</v>
      </c>
      <c r="AC56" s="4" t="s">
        <v>72</v>
      </c>
      <c r="AD56" s="4">
        <v>5.0625173045840598E-2</v>
      </c>
      <c r="AE56" s="4">
        <v>8.5052892099737702E-4</v>
      </c>
      <c r="AF56">
        <v>1E-3</v>
      </c>
      <c r="AG56" s="4">
        <v>8.9999999999999998E-4</v>
      </c>
    </row>
    <row r="57" spans="2:33" x14ac:dyDescent="0.3">
      <c r="B57" t="s">
        <v>55</v>
      </c>
      <c r="E57" t="s">
        <v>75</v>
      </c>
      <c r="F57" t="s">
        <v>57</v>
      </c>
      <c r="L57" t="s">
        <v>90</v>
      </c>
      <c r="P57" s="1">
        <v>4.4890670776367188</v>
      </c>
      <c r="Q57">
        <v>13.167477130889893</v>
      </c>
      <c r="R57" s="1">
        <f t="shared" si="9"/>
        <v>8.6784100532531738</v>
      </c>
      <c r="S57">
        <f t="shared" si="10"/>
        <v>2.4408340845608638E-3</v>
      </c>
    </row>
    <row r="58" spans="2:33" x14ac:dyDescent="0.3">
      <c r="B58" t="s">
        <v>56</v>
      </c>
      <c r="F58" t="s">
        <v>57</v>
      </c>
      <c r="L58" t="s">
        <v>82</v>
      </c>
      <c r="O58" t="s">
        <v>72</v>
      </c>
      <c r="P58" s="1">
        <v>4.3762998580932617</v>
      </c>
      <c r="Q58">
        <v>12.533722400665283</v>
      </c>
      <c r="R58" s="1">
        <f t="shared" si="9"/>
        <v>8.1574225425720215</v>
      </c>
      <c r="S58">
        <f t="shared" si="10"/>
        <v>3.5024434131325638E-3</v>
      </c>
      <c r="T58">
        <f t="shared" si="11"/>
        <v>3.5154668036293584E-3</v>
      </c>
      <c r="U58">
        <f t="shared" si="12"/>
        <v>1.8417855468647872E-5</v>
      </c>
    </row>
    <row r="59" spans="2:33" x14ac:dyDescent="0.3">
      <c r="L59" t="s">
        <v>83</v>
      </c>
      <c r="P59" s="1">
        <v>4.3869891166687012</v>
      </c>
      <c r="Q59">
        <v>12.533722400665283</v>
      </c>
      <c r="R59" s="1">
        <f t="shared" si="9"/>
        <v>8.146733283996582</v>
      </c>
      <c r="S59">
        <f t="shared" si="10"/>
        <v>3.5284901941261531E-3</v>
      </c>
    </row>
    <row r="60" spans="2:33" x14ac:dyDescent="0.3">
      <c r="F60" s="1"/>
      <c r="H60" s="1"/>
      <c r="O60" t="s">
        <v>75</v>
      </c>
      <c r="P60" s="1">
        <v>4.1836109161376953</v>
      </c>
      <c r="Q60">
        <v>12.116158008575439</v>
      </c>
      <c r="R60" s="1">
        <f t="shared" si="9"/>
        <v>7.9325470924377441</v>
      </c>
      <c r="S60">
        <f t="shared" si="10"/>
        <v>4.0932227867828208E-3</v>
      </c>
      <c r="T60">
        <f t="shared" si="11"/>
        <v>4.117705798528706E-3</v>
      </c>
      <c r="U60">
        <f t="shared" si="12"/>
        <v>3.462420725876994E-5</v>
      </c>
    </row>
    <row r="61" spans="2:33" x14ac:dyDescent="0.3">
      <c r="F61" s="1"/>
      <c r="H61" s="1"/>
      <c r="P61" s="1">
        <v>4.2007670402526855</v>
      </c>
      <c r="Q61">
        <v>12.116158008575439</v>
      </c>
      <c r="R61" s="1">
        <f t="shared" si="9"/>
        <v>7.9153909683227539</v>
      </c>
      <c r="S61">
        <f t="shared" si="10"/>
        <v>4.1421888102745903E-3</v>
      </c>
    </row>
    <row r="62" spans="2:33" x14ac:dyDescent="0.3">
      <c r="C62" t="s">
        <v>91</v>
      </c>
      <c r="F62" s="1"/>
      <c r="H62" s="1"/>
      <c r="N62" t="s">
        <v>73</v>
      </c>
      <c r="O62" t="s">
        <v>14</v>
      </c>
      <c r="P62" s="1">
        <v>4.0449047088623047</v>
      </c>
      <c r="Q62">
        <v>12.364048957824707</v>
      </c>
      <c r="R62" s="1">
        <f t="shared" si="9"/>
        <v>8.3191442489624023</v>
      </c>
      <c r="S62">
        <f t="shared" si="10"/>
        <v>3.1310358683092872E-3</v>
      </c>
      <c r="T62">
        <f t="shared" si="11"/>
        <v>3.1193556759277867E-3</v>
      </c>
      <c r="U62">
        <f t="shared" si="12"/>
        <v>1.6518286477045228E-5</v>
      </c>
    </row>
    <row r="63" spans="2:33" x14ac:dyDescent="0.3">
      <c r="F63" t="s">
        <v>12</v>
      </c>
      <c r="H63" s="1"/>
      <c r="P63" s="1">
        <v>4.0341005325317383</v>
      </c>
      <c r="Q63">
        <v>12.364048957824707</v>
      </c>
      <c r="R63" s="1">
        <f t="shared" si="9"/>
        <v>8.3299484252929688</v>
      </c>
      <c r="S63">
        <f t="shared" si="10"/>
        <v>3.1076754835462858E-3</v>
      </c>
    </row>
    <row r="64" spans="2:33" x14ac:dyDescent="0.3">
      <c r="C64" t="s">
        <v>92</v>
      </c>
      <c r="D64" t="s">
        <v>74</v>
      </c>
      <c r="E64" t="s">
        <v>14</v>
      </c>
      <c r="F64" s="1">
        <v>9.0079107284545898</v>
      </c>
      <c r="G64" s="1">
        <f>AVERAGE(F64:F65)</f>
        <v>8.9553384780883789</v>
      </c>
      <c r="H64" s="1"/>
      <c r="O64" t="s">
        <v>71</v>
      </c>
      <c r="P64" s="1">
        <v>4.4882640838623047</v>
      </c>
      <c r="Q64">
        <v>13.167477130889893</v>
      </c>
      <c r="R64" s="1">
        <f t="shared" si="9"/>
        <v>8.6792130470275879</v>
      </c>
      <c r="S64">
        <f t="shared" si="10"/>
        <v>2.4394759117204556E-3</v>
      </c>
      <c r="T64">
        <f t="shared" si="11"/>
        <v>2.3857961940110602E-3</v>
      </c>
      <c r="U64">
        <f t="shared" si="12"/>
        <v>7.5914584808986236E-5</v>
      </c>
    </row>
    <row r="65" spans="3:31" x14ac:dyDescent="0.3">
      <c r="C65" t="s">
        <v>93</v>
      </c>
      <c r="F65" s="1">
        <v>8.902766227722168</v>
      </c>
      <c r="G65" s="1"/>
      <c r="H65" s="1"/>
      <c r="P65" s="1">
        <v>4.423332691192627</v>
      </c>
      <c r="Q65">
        <v>13.167477130889893</v>
      </c>
      <c r="R65" s="1">
        <f t="shared" si="9"/>
        <v>8.7441444396972656</v>
      </c>
      <c r="S65">
        <f t="shared" si="10"/>
        <v>2.3321164763016647E-3</v>
      </c>
    </row>
    <row r="66" spans="3:31" x14ac:dyDescent="0.3">
      <c r="E66" t="s">
        <v>71</v>
      </c>
      <c r="F66" s="1">
        <v>9.6708898544311523</v>
      </c>
      <c r="G66" s="1">
        <f t="shared" ref="G66:G78" si="13">AVERAGE(F66:F67)</f>
        <v>9.6618976593017578</v>
      </c>
      <c r="H66" s="1"/>
      <c r="O66" t="s">
        <v>72</v>
      </c>
      <c r="P66" s="1">
        <v>4.8905515670776367</v>
      </c>
      <c r="Q66">
        <v>12.533722400665283</v>
      </c>
      <c r="R66" s="1">
        <f t="shared" si="9"/>
        <v>7.6431708335876465</v>
      </c>
      <c r="S66">
        <f t="shared" si="10"/>
        <v>5.0023758278208057E-3</v>
      </c>
      <c r="T66">
        <f t="shared" si="11"/>
        <v>5.0625173045840584E-3</v>
      </c>
      <c r="U66">
        <f t="shared" si="12"/>
        <v>8.5052892099737667E-5</v>
      </c>
    </row>
    <row r="67" spans="3:31" x14ac:dyDescent="0.3">
      <c r="F67" s="1">
        <v>9.6529054641723633</v>
      </c>
      <c r="G67" s="1"/>
      <c r="H67" s="1"/>
      <c r="P67" s="1">
        <v>4.9248309135437012</v>
      </c>
      <c r="Q67">
        <v>12.533722400665283</v>
      </c>
      <c r="R67" s="1">
        <f t="shared" si="9"/>
        <v>7.608891487121582</v>
      </c>
      <c r="S67">
        <f t="shared" si="10"/>
        <v>5.1226587813473102E-3</v>
      </c>
    </row>
    <row r="68" spans="3:31" x14ac:dyDescent="0.3">
      <c r="E68" t="s">
        <v>72</v>
      </c>
      <c r="F68" s="1">
        <v>8.9737997055053711</v>
      </c>
      <c r="G68" s="1">
        <f t="shared" si="13"/>
        <v>8.9728622436523438</v>
      </c>
      <c r="H68" s="1"/>
      <c r="O68" t="s">
        <v>75</v>
      </c>
      <c r="P68" s="1">
        <v>4.7263007164001465</v>
      </c>
      <c r="Q68">
        <v>12.116158008575439</v>
      </c>
      <c r="R68" s="1">
        <f t="shared" si="9"/>
        <v>7.389857292175293</v>
      </c>
      <c r="S68">
        <f t="shared" si="10"/>
        <v>5.9625398055206452E-3</v>
      </c>
      <c r="T68">
        <f t="shared" si="11"/>
        <v>6.1213199757101308E-3</v>
      </c>
      <c r="U68">
        <f t="shared" si="12"/>
        <v>2.2454907011787819E-4</v>
      </c>
    </row>
    <row r="69" spans="3:31" x14ac:dyDescent="0.3">
      <c r="F69" s="1">
        <v>8.9719247817993164</v>
      </c>
      <c r="G69" s="1"/>
      <c r="H69" s="1"/>
      <c r="P69" s="1">
        <v>4.8011612892150879</v>
      </c>
      <c r="Q69">
        <v>12.116158008575439</v>
      </c>
      <c r="R69" s="1">
        <f t="shared" si="9"/>
        <v>7.3149967193603516</v>
      </c>
      <c r="S69">
        <f t="shared" si="10"/>
        <v>6.2801001458996156E-3</v>
      </c>
    </row>
    <row r="70" spans="3:31" x14ac:dyDescent="0.3">
      <c r="E70" t="s">
        <v>75</v>
      </c>
      <c r="F70" s="1">
        <v>8.6721725463867188</v>
      </c>
      <c r="G70" s="1">
        <f t="shared" si="13"/>
        <v>8.6241402626037598</v>
      </c>
      <c r="H70" s="1"/>
    </row>
    <row r="71" spans="3:31" x14ac:dyDescent="0.3">
      <c r="F71" s="1">
        <v>8.5761079788208008</v>
      </c>
      <c r="G71" s="1"/>
      <c r="H71" s="1"/>
    </row>
    <row r="72" spans="3:31" x14ac:dyDescent="0.3">
      <c r="C72" t="s">
        <v>94</v>
      </c>
      <c r="D72" t="s">
        <v>74</v>
      </c>
      <c r="E72" t="s">
        <v>14</v>
      </c>
      <c r="F72" s="1">
        <v>12.397113800048828</v>
      </c>
      <c r="G72" s="1">
        <f t="shared" si="13"/>
        <v>12.364048957824707</v>
      </c>
      <c r="H72" s="1"/>
    </row>
    <row r="73" spans="3:31" x14ac:dyDescent="0.3">
      <c r="C73" t="s">
        <v>95</v>
      </c>
      <c r="F73" s="1">
        <v>12.330984115600586</v>
      </c>
      <c r="G73" s="1"/>
      <c r="H73" s="1"/>
      <c r="V73" t="s">
        <v>87</v>
      </c>
      <c r="AC73" t="s">
        <v>73</v>
      </c>
    </row>
    <row r="74" spans="3:31" x14ac:dyDescent="0.3">
      <c r="E74" t="s">
        <v>71</v>
      </c>
      <c r="F74" s="1">
        <v>13.18853759765625</v>
      </c>
      <c r="G74" s="1">
        <f t="shared" si="13"/>
        <v>13.167477130889893</v>
      </c>
      <c r="H74" s="1"/>
      <c r="L74" t="s">
        <v>77</v>
      </c>
      <c r="M74" t="s">
        <v>76</v>
      </c>
      <c r="N74" t="s">
        <v>65</v>
      </c>
      <c r="O74" t="s">
        <v>14</v>
      </c>
      <c r="P74" s="1">
        <v>5.6898150444030762</v>
      </c>
      <c r="Q74">
        <v>12.364048957824707</v>
      </c>
      <c r="R74" s="1">
        <f>Q74-P74</f>
        <v>6.6742339134216309</v>
      </c>
      <c r="S74">
        <f>POWER(2,-R74)</f>
        <v>9.7916390121030265E-3</v>
      </c>
      <c r="T74">
        <f>AVERAGE(S74:S75)</f>
        <v>9.931964948449945E-3</v>
      </c>
      <c r="U74">
        <f>STDEV(S74:S75)</f>
        <v>1.9845084233451588E-4</v>
      </c>
      <c r="V74" t="s">
        <v>14</v>
      </c>
      <c r="W74">
        <f>T74*10</f>
        <v>9.931964948449945E-2</v>
      </c>
      <c r="X74">
        <f>U74*10</f>
        <v>1.9845084233451587E-3</v>
      </c>
      <c r="AC74" t="s">
        <v>14</v>
      </c>
      <c r="AD74">
        <v>8.6661469916155375E-3</v>
      </c>
      <c r="AE74">
        <v>2.6190154232861679E-5</v>
      </c>
    </row>
    <row r="75" spans="3:31" x14ac:dyDescent="0.3">
      <c r="F75" s="1">
        <v>13.146416664123535</v>
      </c>
      <c r="G75" s="1"/>
      <c r="H75" s="1"/>
      <c r="L75" t="s">
        <v>96</v>
      </c>
      <c r="P75" s="1">
        <v>5.7305846214294434</v>
      </c>
      <c r="Q75">
        <v>12.364048957824707</v>
      </c>
      <c r="R75" s="1">
        <f t="shared" ref="R75:R89" si="14">Q75-P75</f>
        <v>6.6334643363952637</v>
      </c>
      <c r="S75">
        <f t="shared" ref="S75:S89" si="15">POWER(2,-R75)</f>
        <v>1.0072290884796864E-2</v>
      </c>
      <c r="V75" t="s">
        <v>15</v>
      </c>
      <c r="W75">
        <f>T76*10</f>
        <v>8.3982290218849662E-2</v>
      </c>
      <c r="X75">
        <f>U76*10</f>
        <v>2.3113489492424452E-4</v>
      </c>
      <c r="AC75" t="s">
        <v>15</v>
      </c>
      <c r="AD75">
        <v>8.3505895300562856E-3</v>
      </c>
      <c r="AE75">
        <v>1.632864559019446E-4</v>
      </c>
    </row>
    <row r="76" spans="3:31" x14ac:dyDescent="0.3">
      <c r="E76" t="s">
        <v>72</v>
      </c>
      <c r="F76" s="1">
        <v>12.555628776550293</v>
      </c>
      <c r="G76" s="1">
        <f t="shared" si="13"/>
        <v>12.533722400665283</v>
      </c>
      <c r="L76" t="s">
        <v>97</v>
      </c>
      <c r="O76" t="s">
        <v>71</v>
      </c>
      <c r="P76" s="1">
        <v>6.2689676284790039</v>
      </c>
      <c r="Q76">
        <v>13.167477130889893</v>
      </c>
      <c r="R76" s="1">
        <f t="shared" si="14"/>
        <v>6.8985095024108887</v>
      </c>
      <c r="S76">
        <f t="shared" si="15"/>
        <v>8.381885316727988E-3</v>
      </c>
      <c r="T76">
        <f t="shared" ref="T76:T88" si="16">AVERAGE(S76:S77)</f>
        <v>8.3982290218849662E-3</v>
      </c>
      <c r="U76">
        <f t="shared" ref="U76:U88" si="17">STDEV(S76:S77)</f>
        <v>2.3113489492424452E-5</v>
      </c>
      <c r="V76" t="s">
        <v>72</v>
      </c>
      <c r="W76">
        <f>T78*10</f>
        <v>0.1214695094861281</v>
      </c>
      <c r="X76">
        <f>U78*10</f>
        <v>1.0676909782500348E-3</v>
      </c>
      <c r="AC76" t="s">
        <v>72</v>
      </c>
      <c r="AD76">
        <v>8.4036411122033541E-3</v>
      </c>
      <c r="AE76">
        <v>3.1848629406008538E-5</v>
      </c>
    </row>
    <row r="77" spans="3:31" x14ac:dyDescent="0.3">
      <c r="F77" s="1">
        <v>12.511816024780273</v>
      </c>
      <c r="G77" s="1"/>
      <c r="L77" t="s">
        <v>98</v>
      </c>
      <c r="P77" s="1">
        <v>6.2745828628540039</v>
      </c>
      <c r="Q77">
        <v>13.167477130889893</v>
      </c>
      <c r="R77" s="1">
        <f t="shared" si="14"/>
        <v>6.8928942680358887</v>
      </c>
      <c r="S77">
        <f t="shared" si="15"/>
        <v>8.4145727270419426E-3</v>
      </c>
    </row>
    <row r="78" spans="3:31" x14ac:dyDescent="0.3">
      <c r="E78" t="s">
        <v>75</v>
      </c>
      <c r="F78" s="1">
        <v>12.100269317626953</v>
      </c>
      <c r="G78" s="1">
        <f t="shared" si="13"/>
        <v>12.116158008575439</v>
      </c>
      <c r="L78" t="s">
        <v>83</v>
      </c>
      <c r="O78" t="s">
        <v>72</v>
      </c>
      <c r="P78" s="1">
        <v>6.1614656448364258</v>
      </c>
      <c r="Q78">
        <v>12.533722400665283</v>
      </c>
      <c r="R78" s="1">
        <f t="shared" si="14"/>
        <v>6.3722567558288574</v>
      </c>
      <c r="S78">
        <f t="shared" si="15"/>
        <v>1.207145379551958E-2</v>
      </c>
      <c r="T78">
        <f t="shared" si="16"/>
        <v>1.214695094861281E-2</v>
      </c>
      <c r="U78">
        <f t="shared" si="17"/>
        <v>1.0676909782500349E-4</v>
      </c>
    </row>
    <row r="79" spans="3:31" x14ac:dyDescent="0.3">
      <c r="F79" s="1">
        <v>12.132046699523926</v>
      </c>
      <c r="G79" s="1"/>
      <c r="P79" s="1">
        <v>6.1793994903564453</v>
      </c>
      <c r="Q79">
        <v>12.533722400665283</v>
      </c>
      <c r="R79" s="1">
        <f t="shared" si="14"/>
        <v>6.3543229103088379</v>
      </c>
      <c r="S79">
        <f t="shared" si="15"/>
        <v>1.222244810170604E-2</v>
      </c>
    </row>
    <row r="80" spans="3:31" x14ac:dyDescent="0.3">
      <c r="O80" t="s">
        <v>75</v>
      </c>
      <c r="P80" s="1">
        <v>5.8615226745605469</v>
      </c>
      <c r="Q80">
        <v>12.116158008575439</v>
      </c>
      <c r="R80" s="1">
        <f t="shared" si="14"/>
        <v>6.2546353340148926</v>
      </c>
      <c r="S80">
        <f t="shared" si="15"/>
        <v>1.3096859017209582E-2</v>
      </c>
      <c r="T80">
        <f t="shared" si="16"/>
        <v>1.3471935014662841E-2</v>
      </c>
      <c r="U80">
        <f t="shared" si="17"/>
        <v>5.3043756251901621E-4</v>
      </c>
    </row>
    <row r="81" spans="14:21" x14ac:dyDescent="0.3">
      <c r="P81" s="1">
        <v>5.9418764114379883</v>
      </c>
      <c r="Q81">
        <v>12.116158008575439</v>
      </c>
      <c r="R81" s="1">
        <f t="shared" si="14"/>
        <v>6.1742815971374512</v>
      </c>
      <c r="S81">
        <f t="shared" si="15"/>
        <v>1.3847011012116101E-2</v>
      </c>
    </row>
    <row r="82" spans="14:21" x14ac:dyDescent="0.3">
      <c r="N82" t="s">
        <v>73</v>
      </c>
      <c r="O82" t="s">
        <v>14</v>
      </c>
      <c r="P82" s="1">
        <v>5.5105690956115723</v>
      </c>
      <c r="Q82">
        <v>12.364048957824707</v>
      </c>
      <c r="R82" s="1">
        <f t="shared" si="14"/>
        <v>6.8534798622131348</v>
      </c>
      <c r="S82">
        <f t="shared" si="15"/>
        <v>8.6476277559571595E-3</v>
      </c>
      <c r="T82">
        <f t="shared" si="16"/>
        <v>8.6661469916155375E-3</v>
      </c>
      <c r="U82">
        <f t="shared" si="17"/>
        <v>2.6190154232861679E-5</v>
      </c>
    </row>
    <row r="83" spans="14:21" x14ac:dyDescent="0.3">
      <c r="P83" s="1">
        <v>5.5167350769042969</v>
      </c>
      <c r="Q83">
        <v>12.364048957824707</v>
      </c>
      <c r="R83" s="1">
        <f t="shared" si="14"/>
        <v>6.8473138809204102</v>
      </c>
      <c r="S83">
        <f t="shared" si="15"/>
        <v>8.6846662272739156E-3</v>
      </c>
    </row>
    <row r="84" spans="14:21" x14ac:dyDescent="0.3">
      <c r="O84" t="s">
        <v>71</v>
      </c>
      <c r="P84" s="1">
        <v>6.2833819389343262</v>
      </c>
      <c r="Q84">
        <v>13.167477130889893</v>
      </c>
      <c r="R84" s="1">
        <f t="shared" si="14"/>
        <v>6.8840951919555664</v>
      </c>
      <c r="S84">
        <f t="shared" si="15"/>
        <v>8.4660504903004696E-3</v>
      </c>
      <c r="T84">
        <f t="shared" si="16"/>
        <v>8.3505895300562856E-3</v>
      </c>
      <c r="U84">
        <f t="shared" si="17"/>
        <v>1.632864559019446E-4</v>
      </c>
    </row>
    <row r="85" spans="14:21" x14ac:dyDescent="0.3">
      <c r="P85" s="1">
        <v>6.2434840202331543</v>
      </c>
      <c r="Q85">
        <v>13.167477130889893</v>
      </c>
      <c r="R85" s="1">
        <f t="shared" si="14"/>
        <v>6.9239931106567383</v>
      </c>
      <c r="S85">
        <f t="shared" si="15"/>
        <v>8.2351285698121033E-3</v>
      </c>
    </row>
    <row r="86" spans="14:21" x14ac:dyDescent="0.3">
      <c r="O86" t="s">
        <v>72</v>
      </c>
      <c r="P86" s="1">
        <v>5.6350812911987305</v>
      </c>
      <c r="Q86">
        <v>12.533722400665283</v>
      </c>
      <c r="R86" s="1">
        <f t="shared" si="14"/>
        <v>6.8986411094665527</v>
      </c>
      <c r="S86">
        <f t="shared" si="15"/>
        <v>8.3811207303788691E-3</v>
      </c>
      <c r="T86">
        <f t="shared" si="16"/>
        <v>8.4036411122033541E-3</v>
      </c>
      <c r="U86">
        <f t="shared" si="17"/>
        <v>3.1848629406008538E-5</v>
      </c>
    </row>
    <row r="87" spans="14:21" x14ac:dyDescent="0.3">
      <c r="P87" s="1">
        <v>5.6428136825561523</v>
      </c>
      <c r="Q87">
        <v>12.533722400665283</v>
      </c>
      <c r="R87" s="1">
        <f t="shared" si="14"/>
        <v>6.8909087181091309</v>
      </c>
      <c r="S87">
        <f t="shared" si="15"/>
        <v>8.4261614940278409E-3</v>
      </c>
    </row>
    <row r="88" spans="14:21" x14ac:dyDescent="0.3">
      <c r="O88" t="s">
        <v>75</v>
      </c>
      <c r="P88" s="1">
        <v>5.4551148414611816</v>
      </c>
      <c r="Q88">
        <v>12.116158008575439</v>
      </c>
      <c r="R88" s="1">
        <f t="shared" si="14"/>
        <v>6.6610431671142578</v>
      </c>
      <c r="S88">
        <f t="shared" si="15"/>
        <v>9.8815757519726075E-3</v>
      </c>
      <c r="T88">
        <f t="shared" si="16"/>
        <v>1.0075393766095139E-2</v>
      </c>
      <c r="U88">
        <f t="shared" si="17"/>
        <v>2.7410006420430392E-4</v>
      </c>
    </row>
    <row r="89" spans="14:21" x14ac:dyDescent="0.3">
      <c r="P89" s="1">
        <v>5.510627269744873</v>
      </c>
      <c r="Q89">
        <v>12.116158008575439</v>
      </c>
      <c r="R89" s="1">
        <f t="shared" si="14"/>
        <v>6.6055307388305664</v>
      </c>
      <c r="S89">
        <f t="shared" si="15"/>
        <v>1.026921178021767E-2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9B</vt:lpstr>
      <vt:lpstr>Figure 9H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Gopinath, Gokul</dc:creator>
  <cp:lastModifiedBy>Gopinath, Gokul</cp:lastModifiedBy>
  <dcterms:created xsi:type="dcterms:W3CDTF">2022-12-03T18:51:54Z</dcterms:created>
  <dcterms:modified xsi:type="dcterms:W3CDTF">2024-02-23T16:06:55Z</dcterms:modified>
</cp:coreProperties>
</file>