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gopin\Desktop\RAW data\"/>
    </mc:Choice>
  </mc:AlternateContent>
  <xr:revisionPtr revIDLastSave="0" documentId="13_ncr:1_{09173BBD-89D3-4A4E-AAFB-BDE31C7D0DDA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Figure 7A B" sheetId="1" r:id="rId1"/>
    <sheet name="Figure 7 CDEF and S3A D" sheetId="2" r:id="rId2"/>
    <sheet name="Figure S3E" sheetId="3" r:id="rId3"/>
    <sheet name="Figure S3F" sheetId="4" r:id="rId4"/>
  </sheets>
  <externalReferences>
    <externalReference r:id="rId5"/>
    <externalReference r:id="rId6"/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9" i="4" l="1"/>
  <c r="F97" i="4"/>
  <c r="F95" i="4"/>
  <c r="F93" i="4"/>
  <c r="H92" i="4"/>
  <c r="I92" i="4" s="1"/>
  <c r="J92" i="4" s="1"/>
  <c r="H91" i="4"/>
  <c r="I91" i="4" s="1"/>
  <c r="J91" i="4" s="1"/>
  <c r="K91" i="4" s="1"/>
  <c r="H90" i="4"/>
  <c r="I90" i="4" s="1"/>
  <c r="J90" i="4" s="1"/>
  <c r="H89" i="4"/>
  <c r="I89" i="4" s="1"/>
  <c r="J89" i="4" s="1"/>
  <c r="H88" i="4"/>
  <c r="I88" i="4" s="1"/>
  <c r="J88" i="4" s="1"/>
  <c r="H87" i="4"/>
  <c r="I87" i="4" s="1"/>
  <c r="J87" i="4" s="1"/>
  <c r="H86" i="4"/>
  <c r="I86" i="4" s="1"/>
  <c r="J86" i="4" s="1"/>
  <c r="H85" i="4"/>
  <c r="I85" i="4" s="1"/>
  <c r="J85" i="4" s="1"/>
  <c r="I84" i="4"/>
  <c r="J84" i="4" s="1"/>
  <c r="H84" i="4"/>
  <c r="H83" i="4"/>
  <c r="I83" i="4" s="1"/>
  <c r="J83" i="4" s="1"/>
  <c r="I82" i="4"/>
  <c r="J82" i="4" s="1"/>
  <c r="H82" i="4"/>
  <c r="H81" i="4"/>
  <c r="I81" i="4" s="1"/>
  <c r="J81" i="4" s="1"/>
  <c r="J80" i="4"/>
  <c r="I80" i="4"/>
  <c r="H80" i="4"/>
  <c r="H79" i="4"/>
  <c r="I79" i="4" s="1"/>
  <c r="J79" i="4" s="1"/>
  <c r="J78" i="4"/>
  <c r="I78" i="4"/>
  <c r="H78" i="4"/>
  <c r="I77" i="4"/>
  <c r="J77" i="4" s="1"/>
  <c r="H77" i="4"/>
  <c r="H76" i="4"/>
  <c r="I76" i="4" s="1"/>
  <c r="J76" i="4" s="1"/>
  <c r="H75" i="4"/>
  <c r="I75" i="4" s="1"/>
  <c r="J75" i="4" s="1"/>
  <c r="H74" i="4"/>
  <c r="I74" i="4" s="1"/>
  <c r="J74" i="4" s="1"/>
  <c r="I73" i="4"/>
  <c r="J73" i="4" s="1"/>
  <c r="H73" i="4"/>
  <c r="H72" i="4"/>
  <c r="I72" i="4" s="1"/>
  <c r="J72" i="4" s="1"/>
  <c r="I71" i="4"/>
  <c r="J71" i="4" s="1"/>
  <c r="H71" i="4"/>
  <c r="H70" i="4"/>
  <c r="I70" i="4" s="1"/>
  <c r="J70" i="4" s="1"/>
  <c r="J69" i="4"/>
  <c r="L69" i="4" s="1"/>
  <c r="I69" i="4"/>
  <c r="H69" i="4"/>
  <c r="H68" i="4"/>
  <c r="I68" i="4" s="1"/>
  <c r="J68" i="4" s="1"/>
  <c r="J67" i="4"/>
  <c r="L67" i="4" s="1"/>
  <c r="I67" i="4"/>
  <c r="H67" i="4"/>
  <c r="H66" i="4"/>
  <c r="I66" i="4" s="1"/>
  <c r="J66" i="4" s="1"/>
  <c r="L65" i="4"/>
  <c r="H65" i="4"/>
  <c r="I65" i="4" s="1"/>
  <c r="J65" i="4" s="1"/>
  <c r="K65" i="4" s="1"/>
  <c r="H64" i="4"/>
  <c r="I64" i="4" s="1"/>
  <c r="J64" i="4" s="1"/>
  <c r="H63" i="4"/>
  <c r="I63" i="4" s="1"/>
  <c r="J63" i="4" s="1"/>
  <c r="K63" i="4" s="1"/>
  <c r="H62" i="4"/>
  <c r="I62" i="4" s="1"/>
  <c r="J62" i="4" s="1"/>
  <c r="H61" i="4"/>
  <c r="I61" i="4" s="1"/>
  <c r="J61" i="4" s="1"/>
  <c r="F59" i="4"/>
  <c r="F57" i="4"/>
  <c r="F55" i="4"/>
  <c r="F53" i="4"/>
  <c r="H52" i="4"/>
  <c r="I52" i="4" s="1"/>
  <c r="J52" i="4" s="1"/>
  <c r="I51" i="4"/>
  <c r="J51" i="4" s="1"/>
  <c r="H51" i="4"/>
  <c r="H50" i="4"/>
  <c r="I50" i="4" s="1"/>
  <c r="J50" i="4" s="1"/>
  <c r="I49" i="4"/>
  <c r="J49" i="4" s="1"/>
  <c r="H49" i="4"/>
  <c r="H48" i="4"/>
  <c r="I48" i="4" s="1"/>
  <c r="J48" i="4" s="1"/>
  <c r="I47" i="4"/>
  <c r="J47" i="4" s="1"/>
  <c r="H47" i="4"/>
  <c r="H46" i="4"/>
  <c r="I46" i="4" s="1"/>
  <c r="J46" i="4" s="1"/>
  <c r="H45" i="4"/>
  <c r="I45" i="4" s="1"/>
  <c r="J45" i="4" s="1"/>
  <c r="I44" i="4"/>
  <c r="J44" i="4" s="1"/>
  <c r="H44" i="4"/>
  <c r="H43" i="4"/>
  <c r="I43" i="4" s="1"/>
  <c r="J43" i="4" s="1"/>
  <c r="I42" i="4"/>
  <c r="J42" i="4" s="1"/>
  <c r="H42" i="4"/>
  <c r="H41" i="4"/>
  <c r="I41" i="4" s="1"/>
  <c r="J41" i="4" s="1"/>
  <c r="J40" i="4"/>
  <c r="I40" i="4"/>
  <c r="H40" i="4"/>
  <c r="H39" i="4"/>
  <c r="I39" i="4" s="1"/>
  <c r="J39" i="4" s="1"/>
  <c r="H38" i="4"/>
  <c r="I38" i="4" s="1"/>
  <c r="J38" i="4" s="1"/>
  <c r="H37" i="4"/>
  <c r="I37" i="4" s="1"/>
  <c r="J37" i="4" s="1"/>
  <c r="L37" i="4" s="1"/>
  <c r="H36" i="4"/>
  <c r="I36" i="4" s="1"/>
  <c r="J36" i="4" s="1"/>
  <c r="L35" i="4"/>
  <c r="H35" i="4"/>
  <c r="I35" i="4" s="1"/>
  <c r="J35" i="4" s="1"/>
  <c r="H34" i="4"/>
  <c r="I34" i="4" s="1"/>
  <c r="J34" i="4" s="1"/>
  <c r="H33" i="4"/>
  <c r="I33" i="4" s="1"/>
  <c r="J33" i="4" s="1"/>
  <c r="H32" i="4"/>
  <c r="I32" i="4" s="1"/>
  <c r="J32" i="4" s="1"/>
  <c r="H31" i="4"/>
  <c r="I31" i="4" s="1"/>
  <c r="J31" i="4" s="1"/>
  <c r="I30" i="4"/>
  <c r="J30" i="4" s="1"/>
  <c r="H30" i="4"/>
  <c r="H29" i="4"/>
  <c r="I29" i="4" s="1"/>
  <c r="J29" i="4" s="1"/>
  <c r="I28" i="4"/>
  <c r="J28" i="4" s="1"/>
  <c r="H28" i="4"/>
  <c r="H27" i="4"/>
  <c r="I27" i="4" s="1"/>
  <c r="J27" i="4" s="1"/>
  <c r="I26" i="4"/>
  <c r="J26" i="4" s="1"/>
  <c r="H26" i="4"/>
  <c r="H25" i="4"/>
  <c r="I25" i="4" s="1"/>
  <c r="J25" i="4" s="1"/>
  <c r="J24" i="4"/>
  <c r="I24" i="4"/>
  <c r="H24" i="4"/>
  <c r="H23" i="4"/>
  <c r="I23" i="4" s="1"/>
  <c r="J23" i="4" s="1"/>
  <c r="J22" i="4"/>
  <c r="I22" i="4"/>
  <c r="H22" i="4"/>
  <c r="H21" i="4"/>
  <c r="I21" i="4" s="1"/>
  <c r="J21" i="4" s="1"/>
  <c r="L73" i="4" l="1"/>
  <c r="K73" i="4"/>
  <c r="K47" i="4"/>
  <c r="L47" i="4"/>
  <c r="N65" i="4"/>
  <c r="L21" i="4"/>
  <c r="K21" i="4"/>
  <c r="L75" i="4"/>
  <c r="K75" i="4"/>
  <c r="O38" i="4"/>
  <c r="L49" i="4"/>
  <c r="K49" i="4"/>
  <c r="N49" i="4" s="1"/>
  <c r="L71" i="4"/>
  <c r="K71" i="4"/>
  <c r="O45" i="4"/>
  <c r="L51" i="4"/>
  <c r="K51" i="4"/>
  <c r="L81" i="4"/>
  <c r="K81" i="4"/>
  <c r="K85" i="4"/>
  <c r="L85" i="4"/>
  <c r="L23" i="4"/>
  <c r="K23" i="4"/>
  <c r="K69" i="4"/>
  <c r="N69" i="4" s="1"/>
  <c r="L91" i="4"/>
  <c r="L33" i="4"/>
  <c r="K33" i="4"/>
  <c r="N33" i="4" s="1"/>
  <c r="L63" i="4"/>
  <c r="L79" i="4"/>
  <c r="K79" i="4"/>
  <c r="K67" i="4"/>
  <c r="L25" i="4"/>
  <c r="K25" i="4"/>
  <c r="L29" i="4"/>
  <c r="K29" i="4"/>
  <c r="N29" i="4" s="1"/>
  <c r="K61" i="4"/>
  <c r="N61" i="4" s="1"/>
  <c r="L89" i="4"/>
  <c r="K89" i="4"/>
  <c r="N89" i="4" s="1"/>
  <c r="L77" i="4"/>
  <c r="K77" i="4"/>
  <c r="N77" i="4" s="1"/>
  <c r="L31" i="4"/>
  <c r="K31" i="4"/>
  <c r="K27" i="4"/>
  <c r="L27" i="4"/>
  <c r="K37" i="4"/>
  <c r="N37" i="4" s="1"/>
  <c r="O37" i="4"/>
  <c r="L41" i="4"/>
  <c r="K41" i="4"/>
  <c r="N41" i="4" s="1"/>
  <c r="K45" i="4"/>
  <c r="L45" i="4"/>
  <c r="L87" i="4"/>
  <c r="K87" i="4"/>
  <c r="L83" i="4"/>
  <c r="K83" i="4"/>
  <c r="O46" i="4"/>
  <c r="K35" i="4"/>
  <c r="K39" i="4"/>
  <c r="L39" i="4"/>
  <c r="L43" i="4"/>
  <c r="K43" i="4"/>
  <c r="L61" i="4"/>
  <c r="Q45" i="4" l="1"/>
  <c r="P45" i="4"/>
  <c r="P37" i="4"/>
  <c r="Q37" i="4"/>
  <c r="N81" i="4"/>
  <c r="N73" i="4"/>
  <c r="N21" i="4"/>
  <c r="N85" i="4"/>
  <c r="N45" i="4"/>
  <c r="N25" i="4"/>
  <c r="F115" i="3" l="1"/>
  <c r="F113" i="3"/>
  <c r="H112" i="3"/>
  <c r="I112" i="3" s="1"/>
  <c r="J112" i="3" s="1"/>
  <c r="I111" i="3"/>
  <c r="J111" i="3" s="1"/>
  <c r="H111" i="3"/>
  <c r="H110" i="3"/>
  <c r="I110" i="3" s="1"/>
  <c r="J110" i="3" s="1"/>
  <c r="I109" i="3"/>
  <c r="J109" i="3" s="1"/>
  <c r="H109" i="3"/>
  <c r="H108" i="3"/>
  <c r="I108" i="3" s="1"/>
  <c r="J108" i="3" s="1"/>
  <c r="J107" i="3"/>
  <c r="L107" i="3" s="1"/>
  <c r="I107" i="3"/>
  <c r="H107" i="3"/>
  <c r="H106" i="3"/>
  <c r="I106" i="3" s="1"/>
  <c r="J106" i="3" s="1"/>
  <c r="J105" i="3"/>
  <c r="L105" i="3" s="1"/>
  <c r="I105" i="3"/>
  <c r="H105" i="3"/>
  <c r="H104" i="3"/>
  <c r="I104" i="3" s="1"/>
  <c r="J104" i="3" s="1"/>
  <c r="J103" i="3"/>
  <c r="K103" i="3" s="1"/>
  <c r="I103" i="3"/>
  <c r="H103" i="3"/>
  <c r="H102" i="3"/>
  <c r="I102" i="3" s="1"/>
  <c r="J102" i="3" s="1"/>
  <c r="J101" i="3"/>
  <c r="I101" i="3"/>
  <c r="H101" i="3"/>
  <c r="F99" i="3"/>
  <c r="F97" i="3"/>
  <c r="H96" i="3"/>
  <c r="I96" i="3" s="1"/>
  <c r="J96" i="3" s="1"/>
  <c r="H95" i="3"/>
  <c r="I95" i="3" s="1"/>
  <c r="J95" i="3" s="1"/>
  <c r="H94" i="3"/>
  <c r="I94" i="3" s="1"/>
  <c r="J94" i="3" s="1"/>
  <c r="H93" i="3"/>
  <c r="I93" i="3" s="1"/>
  <c r="J93" i="3" s="1"/>
  <c r="H92" i="3"/>
  <c r="I92" i="3" s="1"/>
  <c r="J92" i="3" s="1"/>
  <c r="H91" i="3"/>
  <c r="I91" i="3" s="1"/>
  <c r="J91" i="3" s="1"/>
  <c r="I90" i="3"/>
  <c r="J90" i="3" s="1"/>
  <c r="H90" i="3"/>
  <c r="H89" i="3"/>
  <c r="I89" i="3" s="1"/>
  <c r="J89" i="3" s="1"/>
  <c r="I88" i="3"/>
  <c r="J88" i="3" s="1"/>
  <c r="H88" i="3"/>
  <c r="H87" i="3"/>
  <c r="I87" i="3" s="1"/>
  <c r="J87" i="3" s="1"/>
  <c r="I86" i="3"/>
  <c r="J86" i="3" s="1"/>
  <c r="H86" i="3"/>
  <c r="H85" i="3"/>
  <c r="I85" i="3" s="1"/>
  <c r="J85" i="3" s="1"/>
  <c r="F83" i="3"/>
  <c r="F81" i="3"/>
  <c r="H80" i="3"/>
  <c r="I80" i="3" s="1"/>
  <c r="J80" i="3" s="1"/>
  <c r="I79" i="3"/>
  <c r="J79" i="3" s="1"/>
  <c r="H79" i="3"/>
  <c r="H78" i="3"/>
  <c r="I78" i="3" s="1"/>
  <c r="J78" i="3" s="1"/>
  <c r="I77" i="3"/>
  <c r="J77" i="3" s="1"/>
  <c r="H77" i="3"/>
  <c r="H76" i="3"/>
  <c r="I76" i="3" s="1"/>
  <c r="J76" i="3" s="1"/>
  <c r="J75" i="3"/>
  <c r="I75" i="3"/>
  <c r="H75" i="3"/>
  <c r="H74" i="3"/>
  <c r="I74" i="3" s="1"/>
  <c r="J74" i="3" s="1"/>
  <c r="J73" i="3"/>
  <c r="L73" i="3" s="1"/>
  <c r="I73" i="3"/>
  <c r="H73" i="3"/>
  <c r="H72" i="3"/>
  <c r="I72" i="3" s="1"/>
  <c r="J72" i="3" s="1"/>
  <c r="J71" i="3"/>
  <c r="I71" i="3"/>
  <c r="H71" i="3"/>
  <c r="H70" i="3"/>
  <c r="I70" i="3" s="1"/>
  <c r="J70" i="3" s="1"/>
  <c r="J69" i="3"/>
  <c r="I69" i="3"/>
  <c r="H69" i="3"/>
  <c r="F67" i="3"/>
  <c r="F65" i="3"/>
  <c r="H64" i="3"/>
  <c r="I64" i="3" s="1"/>
  <c r="J64" i="3" s="1"/>
  <c r="H63" i="3"/>
  <c r="I63" i="3" s="1"/>
  <c r="J63" i="3" s="1"/>
  <c r="H62" i="3"/>
  <c r="I62" i="3" s="1"/>
  <c r="J62" i="3" s="1"/>
  <c r="H61" i="3"/>
  <c r="I61" i="3" s="1"/>
  <c r="J61" i="3" s="1"/>
  <c r="H60" i="3"/>
  <c r="I60" i="3" s="1"/>
  <c r="J60" i="3" s="1"/>
  <c r="H59" i="3"/>
  <c r="I59" i="3" s="1"/>
  <c r="J59" i="3" s="1"/>
  <c r="I58" i="3"/>
  <c r="J58" i="3" s="1"/>
  <c r="H58" i="3"/>
  <c r="H57" i="3"/>
  <c r="I57" i="3" s="1"/>
  <c r="J57" i="3" s="1"/>
  <c r="I56" i="3"/>
  <c r="J56" i="3" s="1"/>
  <c r="H56" i="3"/>
  <c r="H55" i="3"/>
  <c r="I55" i="3" s="1"/>
  <c r="J55" i="3" s="1"/>
  <c r="I54" i="3"/>
  <c r="J54" i="3" s="1"/>
  <c r="H54" i="3"/>
  <c r="H53" i="3"/>
  <c r="I53" i="3" s="1"/>
  <c r="J53" i="3" s="1"/>
  <c r="F51" i="3"/>
  <c r="F49" i="3"/>
  <c r="H48" i="3"/>
  <c r="I48" i="3" s="1"/>
  <c r="J48" i="3" s="1"/>
  <c r="I47" i="3"/>
  <c r="J47" i="3" s="1"/>
  <c r="H47" i="3"/>
  <c r="H46" i="3"/>
  <c r="I46" i="3" s="1"/>
  <c r="J46" i="3" s="1"/>
  <c r="I45" i="3"/>
  <c r="J45" i="3" s="1"/>
  <c r="H45" i="3"/>
  <c r="H44" i="3"/>
  <c r="I44" i="3" s="1"/>
  <c r="J44" i="3" s="1"/>
  <c r="J43" i="3"/>
  <c r="L43" i="3" s="1"/>
  <c r="I43" i="3"/>
  <c r="H43" i="3"/>
  <c r="H42" i="3"/>
  <c r="I42" i="3" s="1"/>
  <c r="J42" i="3" s="1"/>
  <c r="J41" i="3"/>
  <c r="L41" i="3" s="1"/>
  <c r="I41" i="3"/>
  <c r="H41" i="3"/>
  <c r="H40" i="3"/>
  <c r="I40" i="3" s="1"/>
  <c r="J40" i="3" s="1"/>
  <c r="J39" i="3"/>
  <c r="K39" i="3" s="1"/>
  <c r="I39" i="3"/>
  <c r="H39" i="3"/>
  <c r="H38" i="3"/>
  <c r="I38" i="3" s="1"/>
  <c r="J38" i="3" s="1"/>
  <c r="J37" i="3"/>
  <c r="I37" i="3"/>
  <c r="H37" i="3"/>
  <c r="H36" i="3"/>
  <c r="I36" i="3" s="1"/>
  <c r="J36" i="3" s="1"/>
  <c r="I35" i="3"/>
  <c r="J35" i="3" s="1"/>
  <c r="H35" i="3"/>
  <c r="F35" i="3"/>
  <c r="H34" i="3"/>
  <c r="I34" i="3" s="1"/>
  <c r="J34" i="3" s="1"/>
  <c r="H33" i="3"/>
  <c r="I33" i="3" s="1"/>
  <c r="J33" i="3" s="1"/>
  <c r="F33" i="3"/>
  <c r="H32" i="3"/>
  <c r="I32" i="3" s="1"/>
  <c r="J32" i="3" s="1"/>
  <c r="I31" i="3"/>
  <c r="J31" i="3" s="1"/>
  <c r="H31" i="3"/>
  <c r="H30" i="3"/>
  <c r="I30" i="3" s="1"/>
  <c r="J30" i="3" s="1"/>
  <c r="I29" i="3"/>
  <c r="J29" i="3" s="1"/>
  <c r="H29" i="3"/>
  <c r="H28" i="3"/>
  <c r="I28" i="3" s="1"/>
  <c r="J28" i="3" s="1"/>
  <c r="J27" i="3"/>
  <c r="K27" i="3" s="1"/>
  <c r="I27" i="3"/>
  <c r="H27" i="3"/>
  <c r="H26" i="3"/>
  <c r="I26" i="3" s="1"/>
  <c r="J26" i="3" s="1"/>
  <c r="J25" i="3"/>
  <c r="K25" i="3" s="1"/>
  <c r="I25" i="3"/>
  <c r="H25" i="3"/>
  <c r="H24" i="3"/>
  <c r="I24" i="3" s="1"/>
  <c r="J24" i="3" s="1"/>
  <c r="J23" i="3"/>
  <c r="L23" i="3" s="1"/>
  <c r="I23" i="3"/>
  <c r="H23" i="3"/>
  <c r="H22" i="3"/>
  <c r="I22" i="3" s="1"/>
  <c r="J22" i="3" s="1"/>
  <c r="J21" i="3"/>
  <c r="I21" i="3"/>
  <c r="H21" i="3"/>
  <c r="K53" i="3" l="1"/>
  <c r="L53" i="3"/>
  <c r="K45" i="3"/>
  <c r="L45" i="3"/>
  <c r="L59" i="3"/>
  <c r="K59" i="3"/>
  <c r="N59" i="3" s="1"/>
  <c r="K85" i="3"/>
  <c r="N85" i="3" s="1"/>
  <c r="L85" i="3"/>
  <c r="L77" i="3"/>
  <c r="K77" i="3"/>
  <c r="L91" i="3"/>
  <c r="K91" i="3"/>
  <c r="K37" i="3"/>
  <c r="N37" i="3" s="1"/>
  <c r="L37" i="3"/>
  <c r="L55" i="3"/>
  <c r="K55" i="3"/>
  <c r="L61" i="3"/>
  <c r="K61" i="3"/>
  <c r="K109" i="3"/>
  <c r="L109" i="3"/>
  <c r="K29" i="3"/>
  <c r="N27" i="3" s="1"/>
  <c r="L29" i="3"/>
  <c r="L47" i="3"/>
  <c r="K47" i="3"/>
  <c r="K69" i="3"/>
  <c r="L69" i="3"/>
  <c r="L87" i="3"/>
  <c r="K87" i="3"/>
  <c r="L93" i="3"/>
  <c r="K93" i="3"/>
  <c r="L63" i="3"/>
  <c r="K63" i="3"/>
  <c r="L79" i="3"/>
  <c r="K79" i="3"/>
  <c r="L101" i="3"/>
  <c r="K101" i="3"/>
  <c r="N101" i="3" s="1"/>
  <c r="L21" i="3"/>
  <c r="K21" i="3"/>
  <c r="N21" i="3" s="1"/>
  <c r="L57" i="3"/>
  <c r="K57" i="3"/>
  <c r="L95" i="3"/>
  <c r="K95" i="3"/>
  <c r="L111" i="3"/>
  <c r="K111" i="3"/>
  <c r="L31" i="3"/>
  <c r="K31" i="3"/>
  <c r="K71" i="3"/>
  <c r="L75" i="3"/>
  <c r="L89" i="3"/>
  <c r="K89" i="3"/>
  <c r="K23" i="3"/>
  <c r="K43" i="3"/>
  <c r="N43" i="3" s="1"/>
  <c r="K73" i="3"/>
  <c r="K107" i="3"/>
  <c r="N107" i="3" s="1"/>
  <c r="L27" i="3"/>
  <c r="K41" i="3"/>
  <c r="K75" i="3"/>
  <c r="K105" i="3"/>
  <c r="L25" i="3"/>
  <c r="L39" i="3"/>
  <c r="L71" i="3"/>
  <c r="L103" i="3"/>
  <c r="N75" i="3" l="1"/>
  <c r="N69" i="3"/>
  <c r="N91" i="3"/>
  <c r="N53" i="3"/>
  <c r="F67" i="2" l="1"/>
  <c r="F65" i="2"/>
  <c r="H64" i="2"/>
  <c r="I64" i="2" s="1"/>
  <c r="J64" i="2" s="1"/>
  <c r="I63" i="2"/>
  <c r="J63" i="2" s="1"/>
  <c r="H63" i="2"/>
  <c r="H62" i="2"/>
  <c r="I62" i="2" s="1"/>
  <c r="J62" i="2" s="1"/>
  <c r="I61" i="2"/>
  <c r="J61" i="2" s="1"/>
  <c r="H61" i="2"/>
  <c r="H60" i="2"/>
  <c r="I60" i="2" s="1"/>
  <c r="J60" i="2" s="1"/>
  <c r="I59" i="2"/>
  <c r="J59" i="2" s="1"/>
  <c r="H59" i="2"/>
  <c r="H58" i="2"/>
  <c r="I58" i="2" s="1"/>
  <c r="J58" i="2" s="1"/>
  <c r="I57" i="2"/>
  <c r="J57" i="2" s="1"/>
  <c r="H57" i="2"/>
  <c r="H56" i="2"/>
  <c r="I56" i="2" s="1"/>
  <c r="J56" i="2" s="1"/>
  <c r="I55" i="2"/>
  <c r="J55" i="2" s="1"/>
  <c r="H55" i="2"/>
  <c r="H54" i="2"/>
  <c r="I54" i="2" s="1"/>
  <c r="J54" i="2" s="1"/>
  <c r="I53" i="2"/>
  <c r="J53" i="2" s="1"/>
  <c r="H53" i="2"/>
  <c r="H52" i="2"/>
  <c r="I52" i="2" s="1"/>
  <c r="J52" i="2" s="1"/>
  <c r="H51" i="2"/>
  <c r="I51" i="2" s="1"/>
  <c r="J51" i="2" s="1"/>
  <c r="F51" i="2"/>
  <c r="H50" i="2"/>
  <c r="I50" i="2" s="1"/>
  <c r="J50" i="2" s="1"/>
  <c r="H49" i="2"/>
  <c r="I49" i="2" s="1"/>
  <c r="J49" i="2" s="1"/>
  <c r="F49" i="2"/>
  <c r="H48" i="2"/>
  <c r="I48" i="2" s="1"/>
  <c r="J48" i="2" s="1"/>
  <c r="H47" i="2"/>
  <c r="I47" i="2" s="1"/>
  <c r="J47" i="2" s="1"/>
  <c r="H46" i="2"/>
  <c r="I46" i="2" s="1"/>
  <c r="J46" i="2" s="1"/>
  <c r="H45" i="2"/>
  <c r="I45" i="2" s="1"/>
  <c r="J45" i="2" s="1"/>
  <c r="H44" i="2"/>
  <c r="I44" i="2" s="1"/>
  <c r="J44" i="2" s="1"/>
  <c r="H43" i="2"/>
  <c r="I43" i="2" s="1"/>
  <c r="J43" i="2" s="1"/>
  <c r="H42" i="2"/>
  <c r="I42" i="2" s="1"/>
  <c r="J42" i="2" s="1"/>
  <c r="H41" i="2"/>
  <c r="I41" i="2" s="1"/>
  <c r="J41" i="2" s="1"/>
  <c r="H40" i="2"/>
  <c r="I40" i="2" s="1"/>
  <c r="J40" i="2" s="1"/>
  <c r="H39" i="2"/>
  <c r="I39" i="2" s="1"/>
  <c r="J39" i="2" s="1"/>
  <c r="H38" i="2"/>
  <c r="I38" i="2" s="1"/>
  <c r="J38" i="2" s="1"/>
  <c r="H37" i="2"/>
  <c r="I37" i="2" s="1"/>
  <c r="J37" i="2" s="1"/>
  <c r="H36" i="2"/>
  <c r="I36" i="2" s="1"/>
  <c r="J36" i="2" s="1"/>
  <c r="H35" i="2"/>
  <c r="I35" i="2" s="1"/>
  <c r="J35" i="2" s="1"/>
  <c r="F35" i="2"/>
  <c r="I34" i="2"/>
  <c r="J34" i="2" s="1"/>
  <c r="H34" i="2"/>
  <c r="H33" i="2"/>
  <c r="I33" i="2" s="1"/>
  <c r="J33" i="2" s="1"/>
  <c r="F33" i="2"/>
  <c r="H32" i="2"/>
  <c r="I32" i="2" s="1"/>
  <c r="J32" i="2" s="1"/>
  <c r="H31" i="2"/>
  <c r="I31" i="2" s="1"/>
  <c r="J31" i="2" s="1"/>
  <c r="H30" i="2"/>
  <c r="I30" i="2" s="1"/>
  <c r="J30" i="2" s="1"/>
  <c r="H29" i="2"/>
  <c r="I29" i="2" s="1"/>
  <c r="J29" i="2" s="1"/>
  <c r="H28" i="2"/>
  <c r="I28" i="2" s="1"/>
  <c r="J28" i="2" s="1"/>
  <c r="H27" i="2"/>
  <c r="I27" i="2" s="1"/>
  <c r="J27" i="2" s="1"/>
  <c r="H26" i="2"/>
  <c r="I26" i="2" s="1"/>
  <c r="J26" i="2" s="1"/>
  <c r="H25" i="2"/>
  <c r="I25" i="2" s="1"/>
  <c r="J25" i="2" s="1"/>
  <c r="H24" i="2"/>
  <c r="I24" i="2" s="1"/>
  <c r="J24" i="2" s="1"/>
  <c r="H23" i="2"/>
  <c r="I23" i="2" s="1"/>
  <c r="J23" i="2" s="1"/>
  <c r="H22" i="2"/>
  <c r="I22" i="2" s="1"/>
  <c r="J22" i="2" s="1"/>
  <c r="H21" i="2"/>
  <c r="I21" i="2" s="1"/>
  <c r="J21" i="2" s="1"/>
  <c r="L61" i="2" l="1"/>
  <c r="K61" i="2"/>
  <c r="L45" i="2"/>
  <c r="K45" i="2"/>
  <c r="L47" i="2"/>
  <c r="K47" i="2"/>
  <c r="L63" i="2"/>
  <c r="K63" i="2"/>
  <c r="L53" i="2"/>
  <c r="K53" i="2"/>
  <c r="L41" i="2"/>
  <c r="K41" i="2"/>
  <c r="L59" i="2"/>
  <c r="K59" i="2"/>
  <c r="L43" i="2"/>
  <c r="K43" i="2"/>
  <c r="L55" i="2"/>
  <c r="K55" i="2"/>
  <c r="L23" i="2"/>
  <c r="K23" i="2"/>
  <c r="L37" i="2"/>
  <c r="K37" i="2"/>
  <c r="L25" i="2"/>
  <c r="K25" i="2"/>
  <c r="L57" i="2"/>
  <c r="K57" i="2"/>
  <c r="L39" i="2"/>
  <c r="K39" i="2"/>
  <c r="L27" i="2"/>
  <c r="K27" i="2"/>
  <c r="L21" i="2"/>
  <c r="K21" i="2"/>
  <c r="L29" i="2"/>
  <c r="K29" i="2"/>
  <c r="H62" i="1"/>
  <c r="I62" i="1" s="1"/>
  <c r="J62" i="1" s="1"/>
  <c r="H63" i="1"/>
  <c r="I63" i="1" s="1"/>
  <c r="J63" i="1" s="1"/>
  <c r="H64" i="1"/>
  <c r="I64" i="1" s="1"/>
  <c r="J64" i="1" s="1"/>
  <c r="H65" i="1"/>
  <c r="I65" i="1" s="1"/>
  <c r="J65" i="1" s="1"/>
  <c r="H66" i="1"/>
  <c r="I66" i="1" s="1"/>
  <c r="J66" i="1" s="1"/>
  <c r="H67" i="1"/>
  <c r="I67" i="1" s="1"/>
  <c r="J67" i="1" s="1"/>
  <c r="H68" i="1"/>
  <c r="I68" i="1" s="1"/>
  <c r="J68" i="1" s="1"/>
  <c r="H69" i="1"/>
  <c r="I69" i="1" s="1"/>
  <c r="J69" i="1" s="1"/>
  <c r="H70" i="1"/>
  <c r="I70" i="1" s="1"/>
  <c r="J70" i="1" s="1"/>
  <c r="H71" i="1"/>
  <c r="I71" i="1" s="1"/>
  <c r="J71" i="1" s="1"/>
  <c r="H72" i="1"/>
  <c r="I72" i="1" s="1"/>
  <c r="J72" i="1" s="1"/>
  <c r="H73" i="1"/>
  <c r="I73" i="1" s="1"/>
  <c r="J73" i="1" s="1"/>
  <c r="H74" i="1"/>
  <c r="I74" i="1" s="1"/>
  <c r="J74" i="1" s="1"/>
  <c r="H75" i="1"/>
  <c r="I75" i="1" s="1"/>
  <c r="J75" i="1" s="1"/>
  <c r="H76" i="1"/>
  <c r="I76" i="1" s="1"/>
  <c r="J76" i="1" s="1"/>
  <c r="H61" i="1"/>
  <c r="I61" i="1" s="1"/>
  <c r="J61" i="1" s="1"/>
  <c r="F79" i="1"/>
  <c r="F77" i="1"/>
  <c r="H42" i="1"/>
  <c r="I42" i="1" s="1"/>
  <c r="J42" i="1" s="1"/>
  <c r="H43" i="1"/>
  <c r="I43" i="1" s="1"/>
  <c r="J43" i="1" s="1"/>
  <c r="H44" i="1"/>
  <c r="I44" i="1" s="1"/>
  <c r="J44" i="1" s="1"/>
  <c r="H45" i="1"/>
  <c r="I45" i="1" s="1"/>
  <c r="J45" i="1" s="1"/>
  <c r="H46" i="1"/>
  <c r="I46" i="1" s="1"/>
  <c r="J46" i="1" s="1"/>
  <c r="H47" i="1"/>
  <c r="I47" i="1" s="1"/>
  <c r="J47" i="1" s="1"/>
  <c r="H48" i="1"/>
  <c r="I48" i="1" s="1"/>
  <c r="J48" i="1" s="1"/>
  <c r="H49" i="1"/>
  <c r="I49" i="1" s="1"/>
  <c r="J49" i="1" s="1"/>
  <c r="H50" i="1"/>
  <c r="I50" i="1" s="1"/>
  <c r="J50" i="1" s="1"/>
  <c r="H51" i="1"/>
  <c r="I51" i="1" s="1"/>
  <c r="J51" i="1" s="1"/>
  <c r="H52" i="1"/>
  <c r="I52" i="1" s="1"/>
  <c r="J52" i="1" s="1"/>
  <c r="H53" i="1"/>
  <c r="I53" i="1" s="1"/>
  <c r="J53" i="1" s="1"/>
  <c r="H54" i="1"/>
  <c r="I54" i="1" s="1"/>
  <c r="J54" i="1" s="1"/>
  <c r="H55" i="1"/>
  <c r="I55" i="1" s="1"/>
  <c r="J55" i="1" s="1"/>
  <c r="H56" i="1"/>
  <c r="I56" i="1" s="1"/>
  <c r="J56" i="1" s="1"/>
  <c r="H41" i="1"/>
  <c r="I41" i="1" s="1"/>
  <c r="J41" i="1" s="1"/>
  <c r="F59" i="1"/>
  <c r="F57" i="1"/>
  <c r="H22" i="1"/>
  <c r="I22" i="1" s="1"/>
  <c r="J22" i="1" s="1"/>
  <c r="H23" i="1"/>
  <c r="I23" i="1" s="1"/>
  <c r="J23" i="1" s="1"/>
  <c r="H24" i="1"/>
  <c r="I24" i="1" s="1"/>
  <c r="J24" i="1" s="1"/>
  <c r="H25" i="1"/>
  <c r="I25" i="1" s="1"/>
  <c r="J25" i="1" s="1"/>
  <c r="H26" i="1"/>
  <c r="I26" i="1" s="1"/>
  <c r="J26" i="1" s="1"/>
  <c r="H27" i="1"/>
  <c r="I27" i="1" s="1"/>
  <c r="J27" i="1" s="1"/>
  <c r="H28" i="1"/>
  <c r="I28" i="1" s="1"/>
  <c r="J28" i="1" s="1"/>
  <c r="H29" i="1"/>
  <c r="I29" i="1" s="1"/>
  <c r="J29" i="1" s="1"/>
  <c r="H30" i="1"/>
  <c r="I30" i="1" s="1"/>
  <c r="J30" i="1" s="1"/>
  <c r="H31" i="1"/>
  <c r="I31" i="1" s="1"/>
  <c r="J31" i="1" s="1"/>
  <c r="H32" i="1"/>
  <c r="I32" i="1" s="1"/>
  <c r="J32" i="1" s="1"/>
  <c r="H33" i="1"/>
  <c r="I33" i="1" s="1"/>
  <c r="J33" i="1" s="1"/>
  <c r="H34" i="1"/>
  <c r="I34" i="1" s="1"/>
  <c r="J34" i="1" s="1"/>
  <c r="H35" i="1"/>
  <c r="I35" i="1" s="1"/>
  <c r="J35" i="1" s="1"/>
  <c r="H36" i="1"/>
  <c r="I36" i="1" s="1"/>
  <c r="J36" i="1" s="1"/>
  <c r="H21" i="1"/>
  <c r="I21" i="1" s="1"/>
  <c r="J21" i="1" s="1"/>
  <c r="F39" i="1"/>
  <c r="F37" i="1"/>
  <c r="K33" i="1" l="1"/>
  <c r="L33" i="1"/>
  <c r="L55" i="1"/>
  <c r="K55" i="1"/>
  <c r="K69" i="1"/>
  <c r="L69" i="1"/>
  <c r="L53" i="1"/>
  <c r="K53" i="1"/>
  <c r="L67" i="1"/>
  <c r="K67" i="1"/>
  <c r="L21" i="1"/>
  <c r="K21" i="1"/>
  <c r="L29" i="1"/>
  <c r="K29" i="1"/>
  <c r="K51" i="1"/>
  <c r="P49" i="1" s="1"/>
  <c r="L51" i="1"/>
  <c r="K43" i="1"/>
  <c r="P46" i="1" s="1"/>
  <c r="L43" i="1"/>
  <c r="L73" i="1"/>
  <c r="K73" i="1"/>
  <c r="L65" i="1"/>
  <c r="K65" i="1"/>
  <c r="L25" i="1"/>
  <c r="K25" i="1"/>
  <c r="L61" i="1"/>
  <c r="K61" i="1"/>
  <c r="L23" i="1"/>
  <c r="K23" i="1"/>
  <c r="P25" i="1" s="1"/>
  <c r="K45" i="1"/>
  <c r="L45" i="1"/>
  <c r="K35" i="1"/>
  <c r="L35" i="1"/>
  <c r="K27" i="1"/>
  <c r="L27" i="1"/>
  <c r="K41" i="1"/>
  <c r="L41" i="1"/>
  <c r="L49" i="1"/>
  <c r="K49" i="1"/>
  <c r="L71" i="1"/>
  <c r="K71" i="1"/>
  <c r="P73" i="1" s="1"/>
  <c r="L63" i="1"/>
  <c r="K63" i="1"/>
  <c r="P61" i="1" s="1"/>
  <c r="L47" i="1"/>
  <c r="K47" i="1"/>
  <c r="L31" i="1"/>
  <c r="K31" i="1"/>
  <c r="P29" i="1" s="1"/>
  <c r="L75" i="1"/>
  <c r="K75" i="1"/>
  <c r="N45" i="1" l="1"/>
  <c r="N41" i="1"/>
  <c r="P42" i="1"/>
  <c r="P62" i="1"/>
  <c r="Q61" i="1" s="1"/>
  <c r="P45" i="1"/>
  <c r="Q45" i="1" s="1"/>
  <c r="N65" i="1"/>
  <c r="P41" i="1"/>
  <c r="P50" i="1"/>
  <c r="R49" i="1" s="1"/>
  <c r="P65" i="1"/>
  <c r="P74" i="1"/>
  <c r="Q73" i="1" s="1"/>
  <c r="N53" i="1"/>
  <c r="P22" i="1"/>
  <c r="P26" i="1"/>
  <c r="R25" i="1" s="1"/>
  <c r="P53" i="1"/>
  <c r="N25" i="1"/>
  <c r="P21" i="1"/>
  <c r="P70" i="1"/>
  <c r="P54" i="1"/>
  <c r="P66" i="1"/>
  <c r="P33" i="1"/>
  <c r="P30" i="1"/>
  <c r="Q29" i="1" s="1"/>
  <c r="P69" i="1"/>
  <c r="P34" i="1"/>
  <c r="N69" i="1"/>
  <c r="N73" i="1"/>
  <c r="N21" i="1"/>
  <c r="N29" i="1"/>
  <c r="N61" i="1"/>
  <c r="N49" i="1"/>
  <c r="N33" i="1"/>
  <c r="R61" i="1" l="1"/>
  <c r="R45" i="1"/>
  <c r="Q49" i="1"/>
  <c r="R41" i="1"/>
  <c r="R73" i="1"/>
  <c r="Q41" i="1"/>
  <c r="R29" i="1"/>
  <c r="R65" i="1"/>
  <c r="R53" i="1"/>
  <c r="Q25" i="1"/>
  <c r="R69" i="1"/>
  <c r="Q69" i="1"/>
  <c r="Q65" i="1"/>
  <c r="Q21" i="1"/>
  <c r="R21" i="1"/>
  <c r="Q53" i="1"/>
  <c r="Q33" i="1"/>
  <c r="R33" i="1"/>
</calcChain>
</file>

<file path=xl/sharedStrings.xml><?xml version="1.0" encoding="utf-8"?>
<sst xmlns="http://schemas.openxmlformats.org/spreadsheetml/2006/main" count="778" uniqueCount="206">
  <si>
    <t>File Name</t>
  </si>
  <si>
    <t>Created By User</t>
  </si>
  <si>
    <t>Notes</t>
  </si>
  <si>
    <t>ID</t>
  </si>
  <si>
    <t>Run Started</t>
  </si>
  <si>
    <t>02/03/2018 00:00:39 UTC</t>
  </si>
  <si>
    <t>Run Ended</t>
  </si>
  <si>
    <t>02/03/2018 01:05:57 UTC</t>
  </si>
  <si>
    <t>Sample Vol</t>
  </si>
  <si>
    <t>Lid Temp</t>
  </si>
  <si>
    <t>Protocol File Name</t>
  </si>
  <si>
    <t>Protocol 082615.prcl</t>
  </si>
  <si>
    <t>Plate Setup File Name</t>
  </si>
  <si>
    <t>Quick Plate_96 wells_SYBR Only.pltd</t>
  </si>
  <si>
    <t>Base Serial Number</t>
  </si>
  <si>
    <t>CC011605</t>
  </si>
  <si>
    <t>Optical Head Serial Number</t>
  </si>
  <si>
    <t>785BR4368</t>
  </si>
  <si>
    <t>CFX Manager Version</t>
  </si>
  <si>
    <t xml:space="preserve">3.1.1517.0823. </t>
  </si>
  <si>
    <t>Well group</t>
  </si>
  <si>
    <t>All Wells</t>
  </si>
  <si>
    <t>Amplification step</t>
  </si>
  <si>
    <t>Melt step</t>
  </si>
  <si>
    <t>Well</t>
  </si>
  <si>
    <t>Cq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</si>
  <si>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</si>
  <si>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</si>
  <si>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</si>
  <si>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</si>
  <si>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</si>
  <si>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</si>
  <si>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</si>
  <si>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</si>
  <si>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</si>
  <si>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</si>
  <si>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</si>
  <si>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</si>
  <si>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</si>
  <si>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</si>
  <si>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</si>
  <si>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</si>
  <si>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</si>
  <si>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</si>
  <si>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</si>
  <si>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</si>
  <si>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</si>
  <si>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</si>
  <si>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</si>
  <si>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</si>
  <si>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</si>
  <si>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</si>
  <si>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</si>
  <si>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</si>
  <si>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</si>
  <si>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</si>
  <si>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</si>
  <si>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</si>
  <si>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</si>
  <si>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</si>
  <si>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</si>
  <si>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</si>
  <si>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</si>
  <si>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</si>
  <si>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</si>
  <si>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</si>
  <si>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</si>
  <si>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</si>
  <si>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</si>
  <si>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</si>
  <si>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</si>
  <si>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</si>
  <si>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</si>
  <si>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</si>
  <si>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</si>
  <si>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</si>
  <si>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</si>
  <si>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</si>
  <si>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</si>
  <si>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</si>
  <si>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</si>
  <si>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</si>
  <si>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</si>
  <si>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</si>
  <si>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</si>
  <si>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</si>
  <si>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Rcc1</t>
  </si>
  <si>
    <t>beads</t>
  </si>
  <si>
    <t>H2b</t>
  </si>
  <si>
    <t>H2az</t>
  </si>
  <si>
    <t>consi</t>
  </si>
  <si>
    <t>cp27 si</t>
  </si>
  <si>
    <t>input</t>
  </si>
  <si>
    <t>cp27si</t>
  </si>
  <si>
    <t>min sat</t>
  </si>
  <si>
    <t>maj sat I</t>
  </si>
  <si>
    <t>maj sat II</t>
  </si>
  <si>
    <t>avg</t>
  </si>
  <si>
    <t>stdev</t>
  </si>
  <si>
    <t>x/h2b</t>
  </si>
  <si>
    <t>Ratio</t>
  </si>
  <si>
    <t>AVG</t>
  </si>
  <si>
    <t>RCC1</t>
  </si>
  <si>
    <t>min</t>
  </si>
  <si>
    <t>majI</t>
  </si>
  <si>
    <t>majII</t>
  </si>
  <si>
    <t xml:space="preserve">Rcc1 levels in control cells </t>
  </si>
  <si>
    <t>con si</t>
  </si>
  <si>
    <t>P=0.0014</t>
  </si>
  <si>
    <t>P=0.0080</t>
  </si>
  <si>
    <t>P=0.0036</t>
  </si>
  <si>
    <t>08/28/2020 23:46:54 UTC</t>
  </si>
  <si>
    <t>08/29/2020 00:51:55 UTC</t>
  </si>
  <si>
    <t>ChIP in mitotic 3T3 cells after con and Cp27 siRNA</t>
  </si>
  <si>
    <t>min SAT</t>
  </si>
  <si>
    <t>Cp27 si</t>
  </si>
  <si>
    <t>NaN</t>
  </si>
  <si>
    <t>Input</t>
  </si>
  <si>
    <t>maj SAT I</t>
  </si>
  <si>
    <t>maj SAT II</t>
  </si>
  <si>
    <t>P=0.0034</t>
  </si>
  <si>
    <t>P=0.0185</t>
  </si>
  <si>
    <t>P=0.0053</t>
  </si>
  <si>
    <t>P=0.0028</t>
  </si>
  <si>
    <t>H2A.Z</t>
  </si>
  <si>
    <t xml:space="preserve">RCC1 levels at MIN sats between interphase </t>
  </si>
  <si>
    <t xml:space="preserve">RCC1 levels at MAJ sats beween interphase </t>
  </si>
  <si>
    <t>and mitotic chromatin</t>
  </si>
  <si>
    <t>interphase</t>
  </si>
  <si>
    <t>P=0.0009</t>
  </si>
  <si>
    <t>P=0.0007</t>
  </si>
  <si>
    <t>MIN sat</t>
  </si>
  <si>
    <t>mitotic</t>
  </si>
  <si>
    <t>MAJ sat</t>
  </si>
  <si>
    <t>COMPARISON OF RCC1 AND H2AZ LEVELS BETWEEN MIN AND MAJ SATs in Mitotic cells</t>
  </si>
  <si>
    <t>2018-03-30 14-05-33_CC011597.pcrd</t>
  </si>
  <si>
    <t>admin</t>
  </si>
  <si>
    <t>03/30/2018 19:05:54 UTC</t>
  </si>
  <si>
    <t>03/30/2018 20:11:20 UTC</t>
  </si>
  <si>
    <t>ggProfile.prcl</t>
  </si>
  <si>
    <t>CC011597</t>
  </si>
  <si>
    <t>785BR4350</t>
  </si>
  <si>
    <t>Min Sat</t>
  </si>
  <si>
    <t>GFP con</t>
  </si>
  <si>
    <t>H2B</t>
  </si>
  <si>
    <t>GFP Cp27</t>
  </si>
  <si>
    <t>No increase in H2az</t>
  </si>
  <si>
    <t>RCC1 at MIN Sats in CFDP1 overexpressing cells</t>
  </si>
  <si>
    <t>FLAG con</t>
  </si>
  <si>
    <t>P=0.0439</t>
  </si>
  <si>
    <t>FLAG CP27</t>
  </si>
  <si>
    <t>very small increase</t>
  </si>
  <si>
    <t>Maj Sat I</t>
  </si>
  <si>
    <t>h2az increase</t>
  </si>
  <si>
    <t>F01</t>
  </si>
  <si>
    <t>F02</t>
  </si>
  <si>
    <t>F03</t>
  </si>
  <si>
    <t>F04</t>
  </si>
  <si>
    <t>F05</t>
  </si>
  <si>
    <t>Maj Sat II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</si>
  <si>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</si>
  <si>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</si>
  <si>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</si>
  <si>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</si>
  <si>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</si>
  <si>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</si>
  <si>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</si>
  <si>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</si>
  <si>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</si>
  <si>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</si>
  <si>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</si>
  <si>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</si>
  <si>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</si>
  <si>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</si>
  <si>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</si>
  <si>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</si>
  <si>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</si>
  <si>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</si>
  <si>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</si>
  <si>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</si>
  <si>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</si>
  <si>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</si>
  <si>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</si>
  <si>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</si>
  <si>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</si>
  <si>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</si>
  <si>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</si>
  <si>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</si>
  <si>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</si>
  <si>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</si>
  <si>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</si>
  <si>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2018-03-15 13-36-31_CC011597.pcrd</t>
  </si>
  <si>
    <t>03/15/2018 18:37:00 UTC</t>
  </si>
  <si>
    <t>03/15/2018 19:42:35 UTC</t>
  </si>
  <si>
    <t xml:space="preserve"> </t>
  </si>
  <si>
    <t>h2az decrease</t>
  </si>
  <si>
    <t>H2az chip</t>
  </si>
  <si>
    <t>con</t>
  </si>
  <si>
    <t>IgG</t>
  </si>
  <si>
    <t>Flag cp27</t>
  </si>
  <si>
    <t>3t3</t>
  </si>
  <si>
    <t>RCC1 increase</t>
  </si>
  <si>
    <t>Rcc1 very slight decrease</t>
  </si>
  <si>
    <t>Maj SAT in FLAG CFDP1 overexpression</t>
  </si>
  <si>
    <t>FLAGCp27</t>
  </si>
  <si>
    <t>P=0.0001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</si>
</sst>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33" borderId="0" xfId="0" applyFill="1"/>
    <xf numFmtId="0" fontId="16" fillId="0" borderId="0" xfId="0" applyFont="1" applyFill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7A B'!$M$95:$M$96</c:f>
                <c:numCache>
                  <c:formatCode>General</c:formatCode>
                  <c:ptCount val="2"/>
                  <c:pt idx="0">
                    <c:v>5.9091864393118795E-4</c:v>
                  </c:pt>
                  <c:pt idx="1">
                    <c:v>1.9558120224715005E-4</c:v>
                  </c:pt>
                </c:numCache>
              </c:numRef>
            </c:plus>
            <c:minus>
              <c:numRef>
                <c:f>'Figure 7A B'!$M$95:$M$96</c:f>
                <c:numCache>
                  <c:formatCode>General</c:formatCode>
                  <c:ptCount val="2"/>
                  <c:pt idx="0">
                    <c:v>5.9091864393118795E-4</c:v>
                  </c:pt>
                  <c:pt idx="1">
                    <c:v>1.9558120224715005E-4</c:v>
                  </c:pt>
                </c:numCache>
              </c:numRef>
            </c:minus>
            <c:spPr>
              <a:noFill/>
              <a:ln w="3175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'Figure 7A B'!$K$95:$K$96</c:f>
              <c:strCache>
                <c:ptCount val="2"/>
                <c:pt idx="0">
                  <c:v>consi</c:v>
                </c:pt>
                <c:pt idx="1">
                  <c:v>cp27 si</c:v>
                </c:pt>
              </c:strCache>
            </c:strRef>
          </c:cat>
          <c:val>
            <c:numRef>
              <c:f>'Figure 7A B'!$L$95:$L$96</c:f>
              <c:numCache>
                <c:formatCode>General</c:formatCode>
                <c:ptCount val="2"/>
                <c:pt idx="0">
                  <c:v>3.8933171104268749E-2</c:v>
                </c:pt>
                <c:pt idx="1">
                  <c:v>2.3077728790323552E-2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1-4773-9D3F-C30184D0C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84216944"/>
        <c:axId val="384215376"/>
      </c:barChart>
      <c:catAx>
        <c:axId val="38421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215376"/>
        <c:crosses val="autoZero"/>
        <c:auto val="1"/>
        <c:lblAlgn val="ctr"/>
        <c:lblOffset val="100"/>
        <c:noMultiLvlLbl val="0"/>
      </c:catAx>
      <c:valAx>
        <c:axId val="384215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216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'[1]Gokul_2020-08-28 18-46-40_CC011'!$S$114:$S$115</c:f>
                <c:numCache>
                  <c:formatCode>General</c:formatCode>
                  <c:ptCount val="2"/>
                  <c:pt idx="0">
                    <c:v>0.20031926732810931</c:v>
                  </c:pt>
                  <c:pt idx="1">
                    <c:v>0.1065087893167984</c:v>
                  </c:pt>
                </c:numCache>
              </c:numRef>
            </c:plus>
            <c:minus>
              <c:numRef>
                <c:f>'[1]Gokul_2020-08-28 18-46-40_CC011'!$S$114:$S$115</c:f>
                <c:numCache>
                  <c:formatCode>General</c:formatCode>
                  <c:ptCount val="2"/>
                  <c:pt idx="0">
                    <c:v>0.20031926732810931</c:v>
                  </c:pt>
                  <c:pt idx="1">
                    <c:v>0.1065087893167984</c:v>
                  </c:pt>
                </c:numCache>
              </c:numRef>
            </c:minus>
            <c:spPr>
              <a:noFill/>
              <a:ln w="3175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'[1]Gokul_2020-08-28 18-46-40_CC011'!$Q$114:$Q$115</c:f>
              <c:strCache>
                <c:ptCount val="2"/>
                <c:pt idx="0">
                  <c:v>min SAT</c:v>
                </c:pt>
                <c:pt idx="1">
                  <c:v>maj SAT II</c:v>
                </c:pt>
              </c:strCache>
            </c:strRef>
          </c:cat>
          <c:val>
            <c:numRef>
              <c:f>'[1]Gokul_2020-08-28 18-46-40_CC011'!$R$114:$R$115</c:f>
              <c:numCache>
                <c:formatCode>General</c:formatCode>
                <c:ptCount val="2"/>
                <c:pt idx="0">
                  <c:v>7.4666464935694714</c:v>
                </c:pt>
                <c:pt idx="1">
                  <c:v>1.4714871672405541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5-4C64-A0FA-1224E4C38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17364448"/>
        <c:axId val="325866832"/>
      </c:barChart>
      <c:catAx>
        <c:axId val="41736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866832"/>
        <c:crosses val="autoZero"/>
        <c:auto val="1"/>
        <c:lblAlgn val="ctr"/>
        <c:lblOffset val="100"/>
        <c:noMultiLvlLbl val="0"/>
      </c:catAx>
      <c:valAx>
        <c:axId val="325866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36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'[2]2018-03-30 14-05-33_CC011597'!$W$37:$W$38</c:f>
                <c:numCache>
                  <c:formatCode>General</c:formatCode>
                  <c:ptCount val="2"/>
                  <c:pt idx="0">
                    <c:v>1.1213817076750368E-4</c:v>
                  </c:pt>
                  <c:pt idx="1">
                    <c:v>2.7174818822508482E-3</c:v>
                  </c:pt>
                </c:numCache>
              </c:numRef>
            </c:plus>
            <c:minus>
              <c:numRef>
                <c:f>'[2]2018-03-30 14-05-33_CC011597'!$W$37:$W$38</c:f>
                <c:numCache>
                  <c:formatCode>General</c:formatCode>
                  <c:ptCount val="2"/>
                  <c:pt idx="0">
                    <c:v>1.1213817076750368E-4</c:v>
                  </c:pt>
                  <c:pt idx="1">
                    <c:v>2.7174818822508482E-3</c:v>
                  </c:pt>
                </c:numCache>
              </c:numRef>
            </c:minus>
            <c:spPr>
              <a:noFill/>
              <a:ln w="31750" cap="sq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'[2]2018-03-30 14-05-33_CC011597'!$U$37:$U$38</c:f>
              <c:strCache>
                <c:ptCount val="2"/>
                <c:pt idx="0">
                  <c:v>RCC1</c:v>
                </c:pt>
                <c:pt idx="1">
                  <c:v>RCC1</c:v>
                </c:pt>
              </c:strCache>
            </c:strRef>
          </c:cat>
          <c:val>
            <c:numRef>
              <c:f>'[2]2018-03-30 14-05-33_CC011597'!$V$37:$V$38</c:f>
              <c:numCache>
                <c:formatCode>General</c:formatCode>
                <c:ptCount val="2"/>
                <c:pt idx="0">
                  <c:v>5.2328055336654626E-2</c:v>
                </c:pt>
                <c:pt idx="1">
                  <c:v>6.1206619158829162E-2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B-4A62-8873-FB6D64579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17362048"/>
        <c:axId val="315623312"/>
      </c:barChart>
      <c:catAx>
        <c:axId val="41736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623312"/>
        <c:crosses val="autoZero"/>
        <c:auto val="1"/>
        <c:lblAlgn val="ctr"/>
        <c:lblOffset val="100"/>
        <c:noMultiLvlLbl val="0"/>
      </c:catAx>
      <c:valAx>
        <c:axId val="315623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36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'[3]2018-03-15 13-36-31_CC011597'!$V$87:$V$88</c:f>
                <c:numCache>
                  <c:formatCode>General</c:formatCode>
                  <c:ptCount val="2"/>
                  <c:pt idx="0">
                    <c:v>3.1017488404535605E-4</c:v>
                  </c:pt>
                  <c:pt idx="1">
                    <c:v>6.137096017647082E-4</c:v>
                  </c:pt>
                </c:numCache>
              </c:numRef>
            </c:plus>
            <c:minus>
              <c:numRef>
                <c:f>'[3]2018-03-15 13-36-31_CC011597'!$V$87:$V$88</c:f>
                <c:numCache>
                  <c:formatCode>General</c:formatCode>
                  <c:ptCount val="2"/>
                  <c:pt idx="0">
                    <c:v>3.1017488404535605E-4</c:v>
                  </c:pt>
                  <c:pt idx="1">
                    <c:v>6.137096017647082E-4</c:v>
                  </c:pt>
                </c:numCache>
              </c:numRef>
            </c:minus>
            <c:spPr>
              <a:noFill/>
              <a:ln w="31750" cap="sq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'[3]2018-03-15 13-36-31_CC011597'!$T$87:$T$88</c:f>
              <c:strCache>
                <c:ptCount val="2"/>
                <c:pt idx="0">
                  <c:v>Rcc1</c:v>
                </c:pt>
                <c:pt idx="1">
                  <c:v>Rcc1</c:v>
                </c:pt>
              </c:strCache>
            </c:strRef>
          </c:cat>
          <c:val>
            <c:numRef>
              <c:f>'[3]2018-03-15 13-36-31_CC011597'!$U$87:$U$88</c:f>
              <c:numCache>
                <c:formatCode>General</c:formatCode>
                <c:ptCount val="2"/>
                <c:pt idx="0">
                  <c:v>4.1011259832903886E-2</c:v>
                </c:pt>
                <c:pt idx="1">
                  <c:v>0.12014845521574927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5-4243-ACF4-542C10502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939432160"/>
        <c:axId val="316478272"/>
      </c:barChart>
      <c:catAx>
        <c:axId val="9394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478272"/>
        <c:crosses val="autoZero"/>
        <c:auto val="1"/>
        <c:lblAlgn val="ctr"/>
        <c:lblOffset val="100"/>
        <c:noMultiLvlLbl val="0"/>
      </c:catAx>
      <c:valAx>
        <c:axId val="316478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943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7A B'!$R$102:$R$103</c:f>
                <c:numCache>
                  <c:formatCode>General</c:formatCode>
                  <c:ptCount val="2"/>
                  <c:pt idx="0">
                    <c:v>4.8251164303102708E-5</c:v>
                  </c:pt>
                  <c:pt idx="1">
                    <c:v>1.2701625052325132E-5</c:v>
                  </c:pt>
                </c:numCache>
              </c:numRef>
            </c:plus>
            <c:minus>
              <c:numRef>
                <c:f>'Figure 7A B'!$R$102:$R$103</c:f>
                <c:numCache>
                  <c:formatCode>General</c:formatCode>
                  <c:ptCount val="2"/>
                  <c:pt idx="0">
                    <c:v>4.8251164303102708E-5</c:v>
                  </c:pt>
                  <c:pt idx="1">
                    <c:v>1.2701625052325132E-5</c:v>
                  </c:pt>
                </c:numCache>
              </c:numRef>
            </c:minus>
            <c:spPr>
              <a:noFill/>
              <a:ln w="3175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'Figure 7A B'!$P$102:$P$103</c:f>
              <c:strCache>
                <c:ptCount val="2"/>
                <c:pt idx="0">
                  <c:v>consi</c:v>
                </c:pt>
                <c:pt idx="1">
                  <c:v>cp27 si</c:v>
                </c:pt>
              </c:strCache>
            </c:strRef>
          </c:cat>
          <c:val>
            <c:numRef>
              <c:f>'Figure 7A B'!$Q$102:$Q$103</c:f>
              <c:numCache>
                <c:formatCode>General</c:formatCode>
                <c:ptCount val="2"/>
                <c:pt idx="0">
                  <c:v>2.4608170785666507E-3</c:v>
                </c:pt>
                <c:pt idx="1">
                  <c:v>2.0689685860988526E-3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1-4A39-9527-1A18AEFEE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84214592"/>
        <c:axId val="382108848"/>
      </c:barChart>
      <c:catAx>
        <c:axId val="3842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108848"/>
        <c:crosses val="autoZero"/>
        <c:auto val="1"/>
        <c:lblAlgn val="ctr"/>
        <c:lblOffset val="100"/>
        <c:noMultiLvlLbl val="0"/>
      </c:catAx>
      <c:valAx>
        <c:axId val="382108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21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7A B'!$Y$23:$Y$24</c:f>
                <c:numCache>
                  <c:formatCode>General</c:formatCode>
                  <c:ptCount val="2"/>
                  <c:pt idx="0">
                    <c:v>5.0291808685063279E-4</c:v>
                  </c:pt>
                  <c:pt idx="1">
                    <c:v>4.3057913831365111E-4</c:v>
                  </c:pt>
                </c:numCache>
              </c:numRef>
            </c:plus>
            <c:minus>
              <c:numRef>
                <c:f>'Figure 7A B'!$Y$23:$Y$24</c:f>
                <c:numCache>
                  <c:formatCode>General</c:formatCode>
                  <c:ptCount val="2"/>
                  <c:pt idx="0">
                    <c:v>5.0291808685063279E-4</c:v>
                  </c:pt>
                  <c:pt idx="1">
                    <c:v>4.3057913831365111E-4</c:v>
                  </c:pt>
                </c:numCache>
              </c:numRef>
            </c:minus>
            <c:spPr>
              <a:noFill/>
              <a:ln w="31750" cap="sq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'Figure 7A B'!$W$23:$W$24</c:f>
              <c:strCache>
                <c:ptCount val="2"/>
                <c:pt idx="0">
                  <c:v>min</c:v>
                </c:pt>
                <c:pt idx="1">
                  <c:v>majI</c:v>
                </c:pt>
              </c:strCache>
            </c:strRef>
          </c:cat>
          <c:val>
            <c:numRef>
              <c:f>'Figure 7A B'!$X$23:$X$24</c:f>
              <c:numCache>
                <c:formatCode>General</c:formatCode>
                <c:ptCount val="2"/>
                <c:pt idx="0">
                  <c:v>2.6449807564274189E-2</c:v>
                </c:pt>
                <c:pt idx="1">
                  <c:v>1.4025938156744676E-2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C-46E8-A7BC-006641183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1508016"/>
        <c:axId val="52434720"/>
      </c:barChart>
      <c:catAx>
        <c:axId val="5150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34720"/>
        <c:crosses val="autoZero"/>
        <c:auto val="1"/>
        <c:lblAlgn val="ctr"/>
        <c:lblOffset val="100"/>
        <c:noMultiLvlLbl val="0"/>
      </c:catAx>
      <c:valAx>
        <c:axId val="52434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0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7A B'!$AC$23:$AC$24</c:f>
                <c:numCache>
                  <c:formatCode>General</c:formatCode>
                  <c:ptCount val="2"/>
                  <c:pt idx="0">
                    <c:v>5.9602344070046335E-5</c:v>
                  </c:pt>
                  <c:pt idx="1">
                    <c:v>1.3715812447513421E-4</c:v>
                  </c:pt>
                </c:numCache>
              </c:numRef>
            </c:plus>
            <c:minus>
              <c:numRef>
                <c:f>'Figure 7A B'!$AC$23:$AC$24</c:f>
                <c:numCache>
                  <c:formatCode>General</c:formatCode>
                  <c:ptCount val="2"/>
                  <c:pt idx="0">
                    <c:v>5.9602344070046335E-5</c:v>
                  </c:pt>
                  <c:pt idx="1">
                    <c:v>1.3715812447513421E-4</c:v>
                  </c:pt>
                </c:numCache>
              </c:numRef>
            </c:minus>
            <c:spPr>
              <a:noFill/>
              <a:ln w="31750" cap="sq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'Figure 7A B'!$AB$23:$AB$24</c:f>
              <c:numCache>
                <c:formatCode>General</c:formatCode>
                <c:ptCount val="2"/>
                <c:pt idx="0">
                  <c:v>3.1346467193187188E-3</c:v>
                </c:pt>
                <c:pt idx="1">
                  <c:v>2.8179879775876242E-3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5E-4143-95E0-F38770364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284639343"/>
        <c:axId val="1104008623"/>
      </c:barChart>
      <c:catAx>
        <c:axId val="1284639343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4008623"/>
        <c:crosses val="autoZero"/>
        <c:auto val="1"/>
        <c:lblAlgn val="ctr"/>
        <c:lblOffset val="100"/>
        <c:noMultiLvlLbl val="0"/>
      </c:catAx>
      <c:valAx>
        <c:axId val="110400862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4639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'[1]Gokul_2020-08-28 18-46-40_CC011'!$K$77:$K$78</c:f>
                <c:numCache>
                  <c:formatCode>General</c:formatCode>
                  <c:ptCount val="2"/>
                  <c:pt idx="0">
                    <c:v>6.5151059384365967E-2</c:v>
                  </c:pt>
                  <c:pt idx="1">
                    <c:v>7.4558563269870606E-2</c:v>
                  </c:pt>
                </c:numCache>
              </c:numRef>
            </c:plus>
            <c:minus>
              <c:numRef>
                <c:f>'[1]Gokul_2020-08-28 18-46-40_CC011'!$K$77:$K$78</c:f>
                <c:numCache>
                  <c:formatCode>General</c:formatCode>
                  <c:ptCount val="2"/>
                  <c:pt idx="0">
                    <c:v>6.5151059384365967E-2</c:v>
                  </c:pt>
                  <c:pt idx="1">
                    <c:v>7.4558563269870606E-2</c:v>
                  </c:pt>
                </c:numCache>
              </c:numRef>
            </c:minus>
            <c:spPr>
              <a:noFill/>
              <a:ln w="31750" cap="sq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'[1]Gokul_2020-08-28 18-46-40_CC011'!$I$77:$I$78</c:f>
              <c:strCache>
                <c:ptCount val="2"/>
                <c:pt idx="0">
                  <c:v>Rcc1</c:v>
                </c:pt>
                <c:pt idx="1">
                  <c:v>Rcc1</c:v>
                </c:pt>
              </c:strCache>
            </c:strRef>
          </c:cat>
          <c:val>
            <c:numRef>
              <c:f>'[1]Gokul_2020-08-28 18-46-40_CC011'!$J$77:$J$78</c:f>
              <c:numCache>
                <c:formatCode>General</c:formatCode>
                <c:ptCount val="2"/>
                <c:pt idx="0">
                  <c:v>3.1780553662492821</c:v>
                </c:pt>
                <c:pt idx="1">
                  <c:v>1.9856517266348801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FEB-BECE-379168DCB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13460304"/>
        <c:axId val="59099216"/>
      </c:barChart>
      <c:catAx>
        <c:axId val="31346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99216"/>
        <c:crosses val="autoZero"/>
        <c:auto val="1"/>
        <c:lblAlgn val="ctr"/>
        <c:lblOffset val="100"/>
        <c:noMultiLvlLbl val="0"/>
      </c:catAx>
      <c:valAx>
        <c:axId val="59099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46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'[1]Gokul_2020-08-28 18-46-40_CC011'!$K$81:$K$82</c:f>
                <c:numCache>
                  <c:formatCode>General</c:formatCode>
                  <c:ptCount val="2"/>
                  <c:pt idx="0">
                    <c:v>0.20031926732810931</c:v>
                  </c:pt>
                  <c:pt idx="1">
                    <c:v>0.27999398815605947</c:v>
                  </c:pt>
                </c:numCache>
              </c:numRef>
            </c:plus>
            <c:minus>
              <c:numRef>
                <c:f>'[1]Gokul_2020-08-28 18-46-40_CC011'!$K$81:$K$82</c:f>
                <c:numCache>
                  <c:formatCode>General</c:formatCode>
                  <c:ptCount val="2"/>
                  <c:pt idx="0">
                    <c:v>0.20031926732810931</c:v>
                  </c:pt>
                  <c:pt idx="1">
                    <c:v>0.27999398815605947</c:v>
                  </c:pt>
                </c:numCache>
              </c:numRef>
            </c:minus>
            <c:spPr>
              <a:noFill/>
              <a:ln w="31750" cap="sq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'[1]Gokul_2020-08-28 18-46-40_CC011'!$I$81:$I$82</c:f>
              <c:strCache>
                <c:ptCount val="2"/>
                <c:pt idx="0">
                  <c:v>H2az</c:v>
                </c:pt>
                <c:pt idx="1">
                  <c:v>H2az</c:v>
                </c:pt>
              </c:strCache>
            </c:strRef>
          </c:cat>
          <c:val>
            <c:numRef>
              <c:f>'[1]Gokul_2020-08-28 18-46-40_CC011'!$J$81:$J$82</c:f>
              <c:numCache>
                <c:formatCode>General</c:formatCode>
                <c:ptCount val="2"/>
                <c:pt idx="0">
                  <c:v>7.4666464935694714</c:v>
                </c:pt>
                <c:pt idx="1">
                  <c:v>5.6995750134274257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8-4FD1-9D2F-5F830B5CE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11797344"/>
        <c:axId val="320748192"/>
      </c:barChart>
      <c:catAx>
        <c:axId val="31179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748192"/>
        <c:crosses val="autoZero"/>
        <c:auto val="1"/>
        <c:lblAlgn val="ctr"/>
        <c:lblOffset val="100"/>
        <c:noMultiLvlLbl val="0"/>
      </c:catAx>
      <c:valAx>
        <c:axId val="320748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79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'[1]Gokul_2020-08-28 18-46-40_CC011'!$L$94:$L$95</c:f>
                <c:numCache>
                  <c:formatCode>General</c:formatCode>
                  <c:ptCount val="2"/>
                  <c:pt idx="0">
                    <c:v>5.4324913194542288E-2</c:v>
                  </c:pt>
                  <c:pt idx="1">
                    <c:v>4.0827232244401809E-2</c:v>
                  </c:pt>
                </c:numCache>
              </c:numRef>
            </c:plus>
            <c:minus>
              <c:numRef>
                <c:f>'[1]Gokul_2020-08-28 18-46-40_CC011'!$L$94:$L$95</c:f>
                <c:numCache>
                  <c:formatCode>General</c:formatCode>
                  <c:ptCount val="2"/>
                  <c:pt idx="0">
                    <c:v>5.4324913194542288E-2</c:v>
                  </c:pt>
                  <c:pt idx="1">
                    <c:v>4.0827232244401809E-2</c:v>
                  </c:pt>
                </c:numCache>
              </c:numRef>
            </c:minus>
            <c:spPr>
              <a:noFill/>
              <a:ln w="31750" cap="sq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'[1]Gokul_2020-08-28 18-46-40_CC011'!$J$94:$J$95</c:f>
              <c:strCache>
                <c:ptCount val="2"/>
                <c:pt idx="0">
                  <c:v>Rcc1</c:v>
                </c:pt>
                <c:pt idx="1">
                  <c:v>Rcc1</c:v>
                </c:pt>
              </c:strCache>
            </c:strRef>
          </c:cat>
          <c:val>
            <c:numRef>
              <c:f>'[1]Gokul_2020-08-28 18-46-40_CC011'!$K$94:$K$95</c:f>
              <c:numCache>
                <c:formatCode>General</c:formatCode>
                <c:ptCount val="2"/>
                <c:pt idx="0">
                  <c:v>1.17829436214849</c:v>
                </c:pt>
                <c:pt idx="1">
                  <c:v>0.51910028126929042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0-4D5B-805C-F33A4F586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19893728"/>
        <c:axId val="325868912"/>
      </c:barChart>
      <c:catAx>
        <c:axId val="3198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868912"/>
        <c:crosses val="autoZero"/>
        <c:auto val="1"/>
        <c:lblAlgn val="ctr"/>
        <c:lblOffset val="100"/>
        <c:noMultiLvlLbl val="0"/>
      </c:catAx>
      <c:valAx>
        <c:axId val="325868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893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'[1]Gokul_2020-08-28 18-46-40_CC011'!$L$97:$L$98</c:f>
                <c:numCache>
                  <c:formatCode>General</c:formatCode>
                  <c:ptCount val="2"/>
                  <c:pt idx="0">
                    <c:v>3.3675773651474498E-2</c:v>
                  </c:pt>
                  <c:pt idx="1">
                    <c:v>4.9457337123760298E-2</c:v>
                  </c:pt>
                </c:numCache>
              </c:numRef>
            </c:plus>
            <c:minus>
              <c:numRef>
                <c:f>'[1]Gokul_2020-08-28 18-46-40_CC011'!$L$97:$L$98</c:f>
                <c:numCache>
                  <c:formatCode>General</c:formatCode>
                  <c:ptCount val="2"/>
                  <c:pt idx="0">
                    <c:v>3.3675773651474498E-2</c:v>
                  </c:pt>
                  <c:pt idx="1">
                    <c:v>4.9457337123760298E-2</c:v>
                  </c:pt>
                </c:numCache>
              </c:numRef>
            </c:minus>
            <c:spPr>
              <a:noFill/>
              <a:ln w="31750" cap="sq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'[1]Gokul_2020-08-28 18-46-40_CC011'!$J$97:$J$98</c:f>
              <c:strCache>
                <c:ptCount val="2"/>
                <c:pt idx="0">
                  <c:v>H2az</c:v>
                </c:pt>
                <c:pt idx="1">
                  <c:v>H2az</c:v>
                </c:pt>
              </c:strCache>
            </c:strRef>
          </c:cat>
          <c:val>
            <c:numRef>
              <c:f>'[1]Gokul_2020-08-28 18-46-40_CC011'!$K$97:$K$98</c:f>
              <c:numCache>
                <c:formatCode>General</c:formatCode>
                <c:ptCount val="2"/>
                <c:pt idx="0">
                  <c:v>1.4136819195600538</c:v>
                </c:pt>
                <c:pt idx="1">
                  <c:v>0.614873553280888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B6-4DE7-86B4-855360795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35343536"/>
        <c:axId val="325847840"/>
      </c:barChart>
      <c:catAx>
        <c:axId val="13534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847840"/>
        <c:crosses val="autoZero"/>
        <c:auto val="1"/>
        <c:lblAlgn val="ctr"/>
        <c:lblOffset val="100"/>
        <c:noMultiLvlLbl val="0"/>
      </c:catAx>
      <c:valAx>
        <c:axId val="325847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34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'[1]Gokul_2020-08-28 18-46-40_CC011'!$N$114:$N$115</c:f>
                <c:numCache>
                  <c:formatCode>General</c:formatCode>
                  <c:ptCount val="2"/>
                  <c:pt idx="0">
                    <c:v>6.5151059384365967E-2</c:v>
                  </c:pt>
                  <c:pt idx="1">
                    <c:v>5.4324913194542288E-2</c:v>
                  </c:pt>
                </c:numCache>
              </c:numRef>
            </c:plus>
            <c:minus>
              <c:numRef>
                <c:f>'[1]Gokul_2020-08-28 18-46-40_CC011'!$N$114:$N$115</c:f>
                <c:numCache>
                  <c:formatCode>General</c:formatCode>
                  <c:ptCount val="2"/>
                  <c:pt idx="0">
                    <c:v>6.5151059384365967E-2</c:v>
                  </c:pt>
                  <c:pt idx="1">
                    <c:v>5.4324913194542288E-2</c:v>
                  </c:pt>
                </c:numCache>
              </c:numRef>
            </c:minus>
            <c:spPr>
              <a:noFill/>
              <a:ln w="31750" cap="sq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'[1]Gokul_2020-08-28 18-46-40_CC011'!$L$114:$L$115</c:f>
              <c:strCache>
                <c:ptCount val="2"/>
                <c:pt idx="0">
                  <c:v>min SAT</c:v>
                </c:pt>
                <c:pt idx="1">
                  <c:v>maj SAT II</c:v>
                </c:pt>
              </c:strCache>
            </c:strRef>
          </c:cat>
          <c:val>
            <c:numRef>
              <c:f>'[1]Gokul_2020-08-28 18-46-40_CC011'!$M$114:$M$115</c:f>
              <c:numCache>
                <c:formatCode>General</c:formatCode>
                <c:ptCount val="2"/>
                <c:pt idx="0">
                  <c:v>3.1780553662492821</c:v>
                </c:pt>
                <c:pt idx="1">
                  <c:v>1.17829436214849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A-48BC-9DCF-86154BA8B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939808304"/>
        <c:axId val="311867744"/>
      </c:barChart>
      <c:catAx>
        <c:axId val="93980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867744"/>
        <c:crosses val="autoZero"/>
        <c:auto val="1"/>
        <c:lblAlgn val="ctr"/>
        <c:lblOffset val="100"/>
        <c:noMultiLvlLbl val="0"/>
      </c:catAx>
      <c:valAx>
        <c:axId val="311867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980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80962</xdr:colOff>
      <xdr:row>69</xdr:row>
      <xdr:rowOff>90487</xdr:rowOff>
    </xdr:from>
    <xdr:to>
      <xdr:col>23</xdr:col>
      <xdr:colOff>80962</xdr:colOff>
      <xdr:row>83</xdr:row>
      <xdr:rowOff>166687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90487</xdr:colOff>
      <xdr:row>87</xdr:row>
      <xdr:rowOff>109537</xdr:rowOff>
    </xdr:from>
    <xdr:to>
      <xdr:col>23</xdr:col>
      <xdr:colOff>90487</xdr:colOff>
      <xdr:row>101</xdr:row>
      <xdr:rowOff>185737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581025</xdr:colOff>
      <xdr:row>27</xdr:row>
      <xdr:rowOff>14287</xdr:rowOff>
    </xdr:from>
    <xdr:to>
      <xdr:col>24</xdr:col>
      <xdr:colOff>581025</xdr:colOff>
      <xdr:row>41</xdr:row>
      <xdr:rowOff>90487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DF4533F-B5C6-4DAD-B4C2-5B5B53956A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9525</xdr:colOff>
      <xdr:row>27</xdr:row>
      <xdr:rowOff>23812</xdr:rowOff>
    </xdr:from>
    <xdr:to>
      <xdr:col>29</xdr:col>
      <xdr:colOff>9525</xdr:colOff>
      <xdr:row>41</xdr:row>
      <xdr:rowOff>100012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8864BE1-1605-4BA9-BB96-778BE44985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581025</xdr:colOff>
      <xdr:row>72</xdr:row>
      <xdr:rowOff>185737</xdr:rowOff>
    </xdr:from>
    <xdr:to>
      <xdr:col>14</xdr:col>
      <xdr:colOff>581025</xdr:colOff>
      <xdr:row>87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02A8D0-F938-4B95-8681-3F739FC93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381000</xdr:colOff>
      <xdr:row>73</xdr:row>
      <xdr:rowOff>4762</xdr:rowOff>
    </xdr:from>
    <xdr:to>
      <xdr:col>22</xdr:col>
      <xdr:colOff>381000</xdr:colOff>
      <xdr:row>87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40807C3-60AD-4CE2-9B53-9C0690ACEC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28575</xdr:colOff>
      <xdr:row>89</xdr:row>
      <xdr:rowOff>176212</xdr:rowOff>
    </xdr:from>
    <xdr:to>
      <xdr:col>15</xdr:col>
      <xdr:colOff>28575</xdr:colOff>
      <xdr:row>104</xdr:row>
      <xdr:rowOff>61912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68063FE-713B-4BB8-A4C1-DD259046E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409575</xdr:colOff>
      <xdr:row>89</xdr:row>
      <xdr:rowOff>185737</xdr:rowOff>
    </xdr:from>
    <xdr:to>
      <xdr:col>22</xdr:col>
      <xdr:colOff>409575</xdr:colOff>
      <xdr:row>104</xdr:row>
      <xdr:rowOff>71437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8686915-60C3-4B24-A0B2-0ABD0502F1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23812</xdr:colOff>
      <xdr:row>118</xdr:row>
      <xdr:rowOff>4762</xdr:rowOff>
    </xdr:from>
    <xdr:to>
      <xdr:col>14</xdr:col>
      <xdr:colOff>23812</xdr:colOff>
      <xdr:row>132</xdr:row>
      <xdr:rowOff>80962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95B40CD-FE23-40B0-A45D-B8434C6096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4762</xdr:colOff>
      <xdr:row>118</xdr:row>
      <xdr:rowOff>4762</xdr:rowOff>
    </xdr:from>
    <xdr:to>
      <xdr:col>19</xdr:col>
      <xdr:colOff>4762</xdr:colOff>
      <xdr:row>132</xdr:row>
      <xdr:rowOff>80962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D8311CF-7DB0-4214-B733-ABCFE8BBC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38</xdr:row>
      <xdr:rowOff>166687</xdr:rowOff>
    </xdr:from>
    <xdr:to>
      <xdr:col>22</xdr:col>
      <xdr:colOff>28575</xdr:colOff>
      <xdr:row>53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4D6709-D87B-4433-B47B-ED2A7CCBCE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207645</xdr:colOff>
      <xdr:row>89</xdr:row>
      <xdr:rowOff>168592</xdr:rowOff>
    </xdr:from>
    <xdr:to>
      <xdr:col>19</xdr:col>
      <xdr:colOff>207645</xdr:colOff>
      <xdr:row>104</xdr:row>
      <xdr:rowOff>54292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43BC9E-083A-42CD-B591-9B7E70C29F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opin\Desktop\RAW%20data\Figure%207CDEF.xlsx" TargetMode="External"/><Relationship Id="rId1" Type="http://schemas.openxmlformats.org/officeDocument/2006/relationships/externalLinkPath" Target="Figure%207CDEF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opin\Desktop\RAW%20data\Figure%20S3E.xlsx" TargetMode="External"/><Relationship Id="rId1" Type="http://schemas.openxmlformats.org/officeDocument/2006/relationships/externalLinkPath" Target="Figure%20S3E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opin\Desktop\RAW%20data\Figure%20S3F.xlsx" TargetMode="External"/><Relationship Id="rId1" Type="http://schemas.openxmlformats.org/officeDocument/2006/relationships/externalLinkPath" Target="Figure%20S3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okul_2020-08-28 18-46-40_CC011"/>
    </sheetNames>
    <sheetDataSet>
      <sheetData sheetId="0">
        <row r="77">
          <cell r="I77" t="str">
            <v>Rcc1</v>
          </cell>
          <cell r="J77">
            <v>3.1780553662492821</v>
          </cell>
          <cell r="K77">
            <v>6.5151059384365967E-2</v>
          </cell>
        </row>
        <row r="78">
          <cell r="I78" t="str">
            <v>Rcc1</v>
          </cell>
          <cell r="J78">
            <v>1.9856517266348801</v>
          </cell>
          <cell r="K78">
            <v>7.4558563269870606E-2</v>
          </cell>
        </row>
        <row r="81">
          <cell r="I81" t="str">
            <v>H2az</v>
          </cell>
          <cell r="J81">
            <v>7.4666464935694714</v>
          </cell>
          <cell r="K81">
            <v>0.20031926732810931</v>
          </cell>
        </row>
        <row r="82">
          <cell r="I82" t="str">
            <v>H2az</v>
          </cell>
          <cell r="J82">
            <v>5.6995750134274257</v>
          </cell>
          <cell r="K82">
            <v>0.27999398815605947</v>
          </cell>
        </row>
        <row r="94">
          <cell r="J94" t="str">
            <v>Rcc1</v>
          </cell>
          <cell r="K94">
            <v>1.17829436214849</v>
          </cell>
          <cell r="L94">
            <v>5.4324913194542288E-2</v>
          </cell>
        </row>
        <row r="95">
          <cell r="J95" t="str">
            <v>Rcc1</v>
          </cell>
          <cell r="K95">
            <v>0.51910028126929042</v>
          </cell>
          <cell r="L95">
            <v>4.0827232244401809E-2</v>
          </cell>
        </row>
        <row r="97">
          <cell r="J97" t="str">
            <v>H2az</v>
          </cell>
          <cell r="K97">
            <v>1.4136819195600538</v>
          </cell>
          <cell r="L97">
            <v>3.3675773651474498E-2</v>
          </cell>
        </row>
        <row r="98">
          <cell r="J98" t="str">
            <v>H2az</v>
          </cell>
          <cell r="K98">
            <v>0.614873553280888</v>
          </cell>
          <cell r="L98">
            <v>4.9457337123760298E-2</v>
          </cell>
        </row>
        <row r="114">
          <cell r="L114" t="str">
            <v>min SAT</v>
          </cell>
          <cell r="M114">
            <v>3.1780553662492821</v>
          </cell>
          <cell r="N114">
            <v>6.5151059384365967E-2</v>
          </cell>
          <cell r="Q114" t="str">
            <v>min SAT</v>
          </cell>
          <cell r="R114">
            <v>7.4666464935694714</v>
          </cell>
          <cell r="S114">
            <v>0.20031926732810931</v>
          </cell>
        </row>
        <row r="115">
          <cell r="L115" t="str">
            <v>maj SAT II</v>
          </cell>
          <cell r="M115">
            <v>1.17829436214849</v>
          </cell>
          <cell r="N115">
            <v>5.4324913194542288E-2</v>
          </cell>
          <cell r="Q115" t="str">
            <v>maj SAT II</v>
          </cell>
          <cell r="R115">
            <v>1.4714871672405541</v>
          </cell>
          <cell r="S115">
            <v>0.1065087893167984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18-03-30 14-05-33_CC011597"/>
    </sheetNames>
    <sheetDataSet>
      <sheetData sheetId="0">
        <row r="37">
          <cell r="U37" t="str">
            <v>RCC1</v>
          </cell>
          <cell r="V37">
            <v>5.2328055336654626E-2</v>
          </cell>
          <cell r="W37">
            <v>1.1213817076750368E-4</v>
          </cell>
        </row>
        <row r="38">
          <cell r="U38" t="str">
            <v>RCC1</v>
          </cell>
          <cell r="V38">
            <v>6.1206619158829162E-2</v>
          </cell>
          <cell r="W38">
            <v>2.7174818822508482E-3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18-03-15 13-36-31_CC011597"/>
    </sheetNames>
    <sheetDataSet>
      <sheetData sheetId="0">
        <row r="87">
          <cell r="T87" t="str">
            <v>Rcc1</v>
          </cell>
          <cell r="U87">
            <v>4.1011259832903886E-2</v>
          </cell>
          <cell r="V87">
            <v>3.1017488404535605E-4</v>
          </cell>
        </row>
        <row r="88">
          <cell r="T88" t="str">
            <v>Rcc1</v>
          </cell>
          <cell r="U88">
            <v>0.12014845521574927</v>
          </cell>
          <cell r="V88">
            <v>6.137096017647082E-4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D107"/>
  <sheetViews>
    <sheetView topLeftCell="H40" workbookViewId="0">
      <selection activeCell="T27" sqref="T27"/>
    </sheetView>
  </sheetViews>
  <sheetFormatPr defaultRowHeight="14.4" x14ac:dyDescent="0.3"/>
  <sheetData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  <c r="B5" t="s">
        <v>5</v>
      </c>
    </row>
    <row r="6" spans="1:2" x14ac:dyDescent="0.3">
      <c r="A6" t="s">
        <v>6</v>
      </c>
      <c r="B6" t="s">
        <v>7</v>
      </c>
    </row>
    <row r="7" spans="1:2" x14ac:dyDescent="0.3">
      <c r="A7" t="s">
        <v>8</v>
      </c>
      <c r="B7">
        <v>20</v>
      </c>
    </row>
    <row r="8" spans="1:2" x14ac:dyDescent="0.3">
      <c r="A8" t="s">
        <v>9</v>
      </c>
      <c r="B8">
        <v>105</v>
      </c>
    </row>
    <row r="9" spans="1:2" x14ac:dyDescent="0.3">
      <c r="A9" t="s">
        <v>10</v>
      </c>
      <c r="B9" t="s">
        <v>11</v>
      </c>
    </row>
    <row r="10" spans="1:2" x14ac:dyDescent="0.3">
      <c r="A10" t="s">
        <v>12</v>
      </c>
      <c r="B10" t="s">
        <v>13</v>
      </c>
    </row>
    <row r="11" spans="1:2" x14ac:dyDescent="0.3">
      <c r="A11" t="s">
        <v>14</v>
      </c>
      <c r="B11" t="s">
        <v>15</v>
      </c>
    </row>
    <row r="12" spans="1:2" x14ac:dyDescent="0.3">
      <c r="A12" t="s">
        <v>16</v>
      </c>
      <c r="B12" t="s">
        <v>17</v>
      </c>
    </row>
    <row r="13" spans="1:2" x14ac:dyDescent="0.3">
      <c r="A13" t="s">
        <v>18</v>
      </c>
      <c r="B13" t="s">
        <v>19</v>
      </c>
    </row>
    <row r="15" spans="1:2" x14ac:dyDescent="0.3">
      <c r="A15" t="s">
        <v>20</v>
      </c>
      <c r="B15" t="s">
        <v>21</v>
      </c>
    </row>
    <row r="16" spans="1:2" x14ac:dyDescent="0.3">
      <c r="A16" t="s">
        <v>22</v>
      </c>
      <c r="B16">
        <v>3</v>
      </c>
    </row>
    <row r="17" spans="1:30" x14ac:dyDescent="0.3">
      <c r="A17" t="s">
        <v>23</v>
      </c>
      <c r="B17">
        <v>5</v>
      </c>
    </row>
    <row r="19" spans="1:30" x14ac:dyDescent="0.3">
      <c r="N19" t="s">
        <v>100</v>
      </c>
    </row>
    <row r="20" spans="1:30" x14ac:dyDescent="0.3">
      <c r="A20" t="s">
        <v>24</v>
      </c>
      <c r="E20" t="s">
        <v>25</v>
      </c>
      <c r="K20" t="s">
        <v>97</v>
      </c>
      <c r="L20" t="s">
        <v>98</v>
      </c>
      <c r="N20" t="s">
        <v>99</v>
      </c>
      <c r="Q20" t="s">
        <v>101</v>
      </c>
      <c r="R20" t="s">
        <v>98</v>
      </c>
    </row>
    <row r="21" spans="1:30" x14ac:dyDescent="0.3">
      <c r="A21" t="s">
        <v>26</v>
      </c>
      <c r="B21" t="s">
        <v>94</v>
      </c>
      <c r="C21" t="s">
        <v>90</v>
      </c>
      <c r="D21" t="s">
        <v>89</v>
      </c>
      <c r="E21">
        <v>16.6301097500106</v>
      </c>
      <c r="G21">
        <v>10.5358391003008</v>
      </c>
      <c r="H21">
        <f>G21-E21</f>
        <v>-6.0942706497098005</v>
      </c>
      <c r="I21">
        <f>POWER(2,H21)</f>
        <v>1.4636651512763358E-2</v>
      </c>
      <c r="J21">
        <f>I21*100</f>
        <v>1.4636651512763359</v>
      </c>
      <c r="K21">
        <f>AVERAGE(J21:J22)</f>
        <v>1.5434619120994739</v>
      </c>
      <c r="L21">
        <f>STDEV(J21:J22)</f>
        <v>0.11284966138952401</v>
      </c>
      <c r="N21">
        <f>K21/K23</f>
        <v>0.18292034100433269</v>
      </c>
      <c r="P21">
        <f>J21/K23</f>
        <v>0.1734633854511147</v>
      </c>
      <c r="Q21">
        <f>AVERAGE(P21:P22)</f>
        <v>0.18292034100433269</v>
      </c>
      <c r="R21">
        <f>STDEV(P21:P22)</f>
        <v>1.3374154802120454E-2</v>
      </c>
      <c r="V21" s="2" t="s">
        <v>106</v>
      </c>
      <c r="W21" s="3"/>
      <c r="X21" s="3"/>
      <c r="Y21" s="3"/>
    </row>
    <row r="22" spans="1:30" x14ac:dyDescent="0.3">
      <c r="A22" t="s">
        <v>27</v>
      </c>
      <c r="E22">
        <v>16.4808023725022</v>
      </c>
      <c r="G22">
        <v>10.5358391003008</v>
      </c>
      <c r="H22">
        <f t="shared" ref="H22:H36" si="0">G22-E22</f>
        <v>-5.9449632722014005</v>
      </c>
      <c r="I22">
        <f t="shared" ref="I22:I36" si="1">POWER(2,H22)</f>
        <v>1.6232586729226121E-2</v>
      </c>
      <c r="J22">
        <f t="shared" ref="J22:J36" si="2">I22*100</f>
        <v>1.6232586729226122</v>
      </c>
      <c r="P22">
        <f>J22/K23</f>
        <v>0.1923772965575507</v>
      </c>
      <c r="AA22" t="s">
        <v>102</v>
      </c>
      <c r="AB22" t="s">
        <v>94</v>
      </c>
    </row>
    <row r="23" spans="1:30" x14ac:dyDescent="0.3">
      <c r="A23" t="s">
        <v>28</v>
      </c>
      <c r="D23" t="s">
        <v>88</v>
      </c>
      <c r="E23">
        <v>14.1392442229764</v>
      </c>
      <c r="G23">
        <v>10.5358391003008</v>
      </c>
      <c r="H23">
        <f t="shared" si="0"/>
        <v>-3.6034051226755999</v>
      </c>
      <c r="I23">
        <f t="shared" si="1"/>
        <v>8.2274825820296923E-2</v>
      </c>
      <c r="J23">
        <f t="shared" si="2"/>
        <v>8.2274825820296922</v>
      </c>
      <c r="K23">
        <f t="shared" ref="K23:K35" si="3">AVERAGE(J23:J24)</f>
        <v>8.4378910711899184</v>
      </c>
      <c r="L23">
        <f t="shared" ref="L23:L35" si="4">STDEV(J23:J24)</f>
        <v>0.29756253900882434</v>
      </c>
      <c r="V23" t="s">
        <v>86</v>
      </c>
      <c r="W23" t="s">
        <v>103</v>
      </c>
      <c r="X23">
        <v>2.6449807564274189E-2</v>
      </c>
      <c r="Y23">
        <v>5.0291808685063279E-4</v>
      </c>
      <c r="AA23" t="s">
        <v>107</v>
      </c>
      <c r="AB23">
        <v>3.1346467193187188E-3</v>
      </c>
      <c r="AC23">
        <v>5.9602344070046335E-5</v>
      </c>
    </row>
    <row r="24" spans="1:30" x14ac:dyDescent="0.3">
      <c r="A24" t="s">
        <v>29</v>
      </c>
      <c r="E24">
        <v>14.0672787939749</v>
      </c>
      <c r="G24">
        <v>10.5358391003008</v>
      </c>
      <c r="H24">
        <f t="shared" si="0"/>
        <v>-3.5314396936741002</v>
      </c>
      <c r="I24">
        <f t="shared" si="1"/>
        <v>8.648299560350145E-2</v>
      </c>
      <c r="J24">
        <f t="shared" si="2"/>
        <v>8.6482995603501447</v>
      </c>
      <c r="W24" t="s">
        <v>104</v>
      </c>
      <c r="X24">
        <v>1.4025938156744676E-2</v>
      </c>
      <c r="Y24">
        <v>4.3057913831365111E-4</v>
      </c>
      <c r="AA24" t="s">
        <v>91</v>
      </c>
      <c r="AB24">
        <v>2.8179879775876242E-3</v>
      </c>
      <c r="AC24">
        <v>1.3715812447513421E-4</v>
      </c>
      <c r="AD24" t="s">
        <v>110</v>
      </c>
    </row>
    <row r="25" spans="1:30" x14ac:dyDescent="0.3">
      <c r="A25" t="s">
        <v>30</v>
      </c>
      <c r="D25" t="s">
        <v>86</v>
      </c>
      <c r="E25">
        <v>22.401026505414698</v>
      </c>
      <c r="G25">
        <v>10.5358391003008</v>
      </c>
      <c r="H25">
        <f t="shared" si="0"/>
        <v>-11.865187405113899</v>
      </c>
      <c r="I25">
        <f t="shared" si="1"/>
        <v>2.6805424353867636E-4</v>
      </c>
      <c r="J25">
        <f t="shared" si="2"/>
        <v>2.6805424353867634E-2</v>
      </c>
      <c r="K25">
        <f t="shared" si="3"/>
        <v>2.6449807564274189E-2</v>
      </c>
      <c r="L25">
        <f t="shared" si="4"/>
        <v>5.0291808685063279E-4</v>
      </c>
      <c r="N25">
        <f>K25/K23</f>
        <v>3.1346467193187188E-3</v>
      </c>
      <c r="P25">
        <f>J25/K23</f>
        <v>3.1767919409852624E-3</v>
      </c>
      <c r="Q25">
        <f t="shared" ref="Q25:Q73" si="5">AVERAGE(P25:P26)</f>
        <v>3.1346467193187188E-3</v>
      </c>
      <c r="R25">
        <f t="shared" ref="R25:R73" si="6">STDEV(P25:P26)</f>
        <v>5.9602344070046335E-5</v>
      </c>
      <c r="W25" t="s">
        <v>105</v>
      </c>
      <c r="X25">
        <v>1.0635591329990257E-2</v>
      </c>
      <c r="Y25">
        <v>2.085403540123859E-4</v>
      </c>
    </row>
    <row r="26" spans="1:30" x14ac:dyDescent="0.3">
      <c r="A26" t="s">
        <v>31</v>
      </c>
      <c r="E26">
        <v>22.439822817629601</v>
      </c>
      <c r="G26">
        <v>10.5358391003008</v>
      </c>
      <c r="H26">
        <f t="shared" si="0"/>
        <v>-11.903983717328801</v>
      </c>
      <c r="I26">
        <f t="shared" si="1"/>
        <v>2.609419077468074E-4</v>
      </c>
      <c r="J26">
        <f t="shared" si="2"/>
        <v>2.6094190774680739E-2</v>
      </c>
      <c r="P26">
        <f>J26/K23</f>
        <v>3.0925014976521752E-3</v>
      </c>
    </row>
    <row r="27" spans="1:30" x14ac:dyDescent="0.3">
      <c r="A27" t="s">
        <v>32</v>
      </c>
      <c r="D27" t="s">
        <v>87</v>
      </c>
      <c r="E27">
        <v>24.188904356899101</v>
      </c>
      <c r="G27">
        <v>10.5358391003008</v>
      </c>
      <c r="H27">
        <f t="shared" si="0"/>
        <v>-13.653065256598302</v>
      </c>
      <c r="I27">
        <f t="shared" si="1"/>
        <v>7.7627897725361165E-5</v>
      </c>
      <c r="J27">
        <f t="shared" si="2"/>
        <v>7.7627897725361166E-3</v>
      </c>
      <c r="K27">
        <f t="shared" si="3"/>
        <v>7.6180670882051021E-3</v>
      </c>
      <c r="L27">
        <f t="shared" si="4"/>
        <v>2.0466878296396154E-4</v>
      </c>
    </row>
    <row r="28" spans="1:30" x14ac:dyDescent="0.3">
      <c r="A28" t="s">
        <v>33</v>
      </c>
      <c r="E28">
        <v>24.243725565309099</v>
      </c>
      <c r="G28">
        <v>10.5358391003008</v>
      </c>
      <c r="H28">
        <f t="shared" si="0"/>
        <v>-13.707886465008299</v>
      </c>
      <c r="I28">
        <f t="shared" si="1"/>
        <v>7.4733444038740867E-5</v>
      </c>
      <c r="J28">
        <f t="shared" si="2"/>
        <v>7.4733444038740868E-3</v>
      </c>
    </row>
    <row r="29" spans="1:30" x14ac:dyDescent="0.3">
      <c r="A29" t="s">
        <v>34</v>
      </c>
      <c r="C29" t="s">
        <v>91</v>
      </c>
      <c r="D29" t="s">
        <v>89</v>
      </c>
      <c r="E29">
        <v>17.0329120554103</v>
      </c>
      <c r="G29">
        <v>10.676522367152749</v>
      </c>
      <c r="H29">
        <f t="shared" si="0"/>
        <v>-6.3563896882575506</v>
      </c>
      <c r="I29">
        <f t="shared" si="1"/>
        <v>1.2204950987029752E-2</v>
      </c>
      <c r="J29">
        <f t="shared" si="2"/>
        <v>1.2204950987029752</v>
      </c>
      <c r="K29">
        <f t="shared" si="3"/>
        <v>1.2550087747174623</v>
      </c>
      <c r="L29">
        <f t="shared" si="4"/>
        <v>4.8809708707038449E-2</v>
      </c>
      <c r="N29">
        <f>K29/K31</f>
        <v>0.12965466713569385</v>
      </c>
      <c r="P29">
        <f>J29/K31</f>
        <v>0.12608906722481281</v>
      </c>
      <c r="Q29">
        <f t="shared" si="5"/>
        <v>0.12965466713569385</v>
      </c>
      <c r="R29">
        <f t="shared" si="6"/>
        <v>5.0425197519642457E-3</v>
      </c>
    </row>
    <row r="30" spans="1:30" x14ac:dyDescent="0.3">
      <c r="A30" t="s">
        <v>35</v>
      </c>
      <c r="E30">
        <v>16.9535416660976</v>
      </c>
      <c r="G30">
        <v>10.676522367152749</v>
      </c>
      <c r="H30">
        <f t="shared" si="0"/>
        <v>-6.2770192989448503</v>
      </c>
      <c r="I30">
        <f t="shared" si="1"/>
        <v>1.2895224507319492E-2</v>
      </c>
      <c r="J30">
        <f t="shared" si="2"/>
        <v>1.2895224507319492</v>
      </c>
      <c r="P30">
        <f>J30/K31</f>
        <v>0.13322026704657486</v>
      </c>
    </row>
    <row r="31" spans="1:30" x14ac:dyDescent="0.3">
      <c r="A31" t="s">
        <v>36</v>
      </c>
      <c r="D31" t="s">
        <v>88</v>
      </c>
      <c r="E31">
        <v>14.0441393155086</v>
      </c>
      <c r="G31">
        <v>10.676522367152749</v>
      </c>
      <c r="H31">
        <f t="shared" si="0"/>
        <v>-3.3676169483558507</v>
      </c>
      <c r="I31">
        <f t="shared" si="1"/>
        <v>9.6882711397047933E-2</v>
      </c>
      <c r="J31">
        <f t="shared" si="2"/>
        <v>9.6882711397047938</v>
      </c>
      <c r="K31">
        <f t="shared" si="3"/>
        <v>9.6796266763308765</v>
      </c>
      <c r="L31">
        <f t="shared" si="4"/>
        <v>1.2225117342831375E-2</v>
      </c>
    </row>
    <row r="32" spans="1:30" x14ac:dyDescent="0.3">
      <c r="A32" t="s">
        <v>37</v>
      </c>
      <c r="E32">
        <v>14.046716135498301</v>
      </c>
      <c r="G32">
        <v>10.676522367152749</v>
      </c>
      <c r="H32">
        <f t="shared" si="0"/>
        <v>-3.3701937683455512</v>
      </c>
      <c r="I32">
        <f t="shared" si="1"/>
        <v>9.6709822129569592E-2</v>
      </c>
      <c r="J32">
        <f t="shared" si="2"/>
        <v>9.6709822129569591</v>
      </c>
    </row>
    <row r="33" spans="1:23" x14ac:dyDescent="0.3">
      <c r="A33" t="s">
        <v>38</v>
      </c>
      <c r="D33" t="s">
        <v>86</v>
      </c>
      <c r="E33">
        <v>22.567073132770901</v>
      </c>
      <c r="G33">
        <v>10.676522367152749</v>
      </c>
      <c r="H33">
        <f t="shared" si="0"/>
        <v>-11.890550765618151</v>
      </c>
      <c r="I33">
        <f t="shared" si="1"/>
        <v>2.6338288750056766E-4</v>
      </c>
      <c r="J33">
        <f t="shared" si="2"/>
        <v>2.6338288750056765E-2</v>
      </c>
      <c r="K33">
        <f t="shared" si="3"/>
        <v>2.7277071601436862E-2</v>
      </c>
      <c r="L33">
        <f t="shared" si="4"/>
        <v>1.3276394405450196E-3</v>
      </c>
      <c r="N33">
        <f>K33/K31</f>
        <v>2.8179879775876242E-3</v>
      </c>
      <c r="P33">
        <f>J33/K31</f>
        <v>2.7210025376764283E-3</v>
      </c>
      <c r="Q33">
        <f t="shared" si="5"/>
        <v>2.8179879775876242E-3</v>
      </c>
      <c r="R33">
        <f t="shared" si="6"/>
        <v>1.3715812447513421E-4</v>
      </c>
    </row>
    <row r="34" spans="1:23" x14ac:dyDescent="0.3">
      <c r="A34" t="s">
        <v>39</v>
      </c>
      <c r="E34">
        <v>22.4677287077286</v>
      </c>
      <c r="G34">
        <v>10.676522367152749</v>
      </c>
      <c r="H34">
        <f t="shared" si="0"/>
        <v>-11.791206340575851</v>
      </c>
      <c r="I34">
        <f t="shared" si="1"/>
        <v>2.8215854452816959E-4</v>
      </c>
      <c r="J34">
        <f t="shared" si="2"/>
        <v>2.821585445281696E-2</v>
      </c>
      <c r="P34">
        <f>J34/K31</f>
        <v>2.9149734174988202E-3</v>
      </c>
    </row>
    <row r="35" spans="1:23" x14ac:dyDescent="0.3">
      <c r="A35" t="s">
        <v>40</v>
      </c>
      <c r="D35" t="s">
        <v>87</v>
      </c>
      <c r="E35">
        <v>24.532749324546199</v>
      </c>
      <c r="G35">
        <v>10.676522367152749</v>
      </c>
      <c r="H35">
        <f t="shared" si="0"/>
        <v>-13.856226957393449</v>
      </c>
      <c r="I35">
        <f t="shared" si="1"/>
        <v>6.7431071235325729E-5</v>
      </c>
      <c r="J35">
        <f t="shared" si="2"/>
        <v>6.743107123532573E-3</v>
      </c>
      <c r="K35">
        <f t="shared" si="3"/>
        <v>6.7344368284303225E-3</v>
      </c>
      <c r="L35">
        <f t="shared" si="4"/>
        <v>1.2261648923380263E-5</v>
      </c>
    </row>
    <row r="36" spans="1:23" x14ac:dyDescent="0.3">
      <c r="A36" t="s">
        <v>41</v>
      </c>
      <c r="E36">
        <v>24.536464141086</v>
      </c>
      <c r="G36">
        <v>10.676522367152749</v>
      </c>
      <c r="H36">
        <f t="shared" si="0"/>
        <v>-13.859941773933251</v>
      </c>
      <c r="I36">
        <f t="shared" si="1"/>
        <v>6.7257665333280708E-5</v>
      </c>
      <c r="J36">
        <f t="shared" si="2"/>
        <v>6.7257665333280712E-3</v>
      </c>
    </row>
    <row r="37" spans="1:23" x14ac:dyDescent="0.3">
      <c r="A37" t="s">
        <v>42</v>
      </c>
      <c r="C37" t="s">
        <v>92</v>
      </c>
      <c r="D37" t="s">
        <v>90</v>
      </c>
      <c r="E37">
        <v>10.5930701781792</v>
      </c>
      <c r="F37">
        <f>AVERAGE(E37:E38)</f>
        <v>10.5358391003008</v>
      </c>
    </row>
    <row r="38" spans="1:23" x14ac:dyDescent="0.3">
      <c r="A38" t="s">
        <v>43</v>
      </c>
      <c r="E38">
        <v>10.478608022422399</v>
      </c>
    </row>
    <row r="39" spans="1:23" x14ac:dyDescent="0.3">
      <c r="A39" t="s">
        <v>44</v>
      </c>
      <c r="D39" t="s">
        <v>93</v>
      </c>
      <c r="E39">
        <v>10.651623437458801</v>
      </c>
      <c r="F39">
        <f>AVERAGE(E39:E40)</f>
        <v>10.676522367152749</v>
      </c>
    </row>
    <row r="40" spans="1:23" x14ac:dyDescent="0.3">
      <c r="A40" t="s">
        <v>45</v>
      </c>
      <c r="E40">
        <v>10.7014212968467</v>
      </c>
    </row>
    <row r="41" spans="1:23" x14ac:dyDescent="0.3">
      <c r="A41" t="s">
        <v>46</v>
      </c>
      <c r="B41" t="s">
        <v>95</v>
      </c>
      <c r="C41" t="s">
        <v>90</v>
      </c>
      <c r="D41" t="s">
        <v>89</v>
      </c>
      <c r="E41">
        <v>12.5138584524927</v>
      </c>
      <c r="G41">
        <v>3.8302782410449847</v>
      </c>
      <c r="H41">
        <f>G41-E41</f>
        <v>-8.6835802114477154</v>
      </c>
      <c r="I41">
        <f>POWER(2,H41)</f>
        <v>2.4321025696886242E-3</v>
      </c>
      <c r="J41">
        <f>I41*100</f>
        <v>0.24321025696886242</v>
      </c>
      <c r="K41">
        <f>AVERAGE(J41:J42)</f>
        <v>0.24584878051806627</v>
      </c>
      <c r="L41">
        <f>STDEV(J41:J42)</f>
        <v>3.7314357879248829E-3</v>
      </c>
      <c r="N41">
        <f>K41/K43</f>
        <v>3.8933171104268749E-2</v>
      </c>
      <c r="P41">
        <f>J41/K43</f>
        <v>3.8515328524015444E-2</v>
      </c>
      <c r="Q41">
        <f t="shared" si="5"/>
        <v>3.8933171104268749E-2</v>
      </c>
      <c r="R41">
        <f t="shared" si="6"/>
        <v>5.9091864393118795E-4</v>
      </c>
    </row>
    <row r="42" spans="1:23" x14ac:dyDescent="0.3">
      <c r="A42" t="s">
        <v>47</v>
      </c>
      <c r="E42">
        <v>12.4828903834853</v>
      </c>
      <c r="G42">
        <v>3.8302782410449847</v>
      </c>
      <c r="H42">
        <f t="shared" ref="H42:H56" si="7">G42-E42</f>
        <v>-8.6526121424403151</v>
      </c>
      <c r="I42">
        <f t="shared" ref="I42:I56" si="8">POWER(2,H42)</f>
        <v>2.4848730406727012E-3</v>
      </c>
      <c r="J42">
        <f t="shared" ref="J42:J56" si="9">I42*100</f>
        <v>0.24848730406727013</v>
      </c>
      <c r="P42">
        <f>J42/K43</f>
        <v>3.9351013684522047E-2</v>
      </c>
    </row>
    <row r="43" spans="1:23" x14ac:dyDescent="0.3">
      <c r="A43" t="s">
        <v>48</v>
      </c>
      <c r="D43" t="s">
        <v>88</v>
      </c>
      <c r="E43">
        <v>7.7440646306385803</v>
      </c>
      <c r="G43">
        <v>3.8302782410449847</v>
      </c>
      <c r="H43">
        <f t="shared" si="7"/>
        <v>-3.9137863895935956</v>
      </c>
      <c r="I43">
        <f t="shared" si="8"/>
        <v>6.6348773660516752E-2</v>
      </c>
      <c r="J43">
        <f t="shared" si="9"/>
        <v>6.6348773660516756</v>
      </c>
      <c r="K43">
        <f t="shared" ref="K43:K55" si="10">AVERAGE(J43:J44)</f>
        <v>6.3146354007395686</v>
      </c>
      <c r="L43">
        <f t="shared" ref="L43:L55" si="11">STDEV(J43:J44)</f>
        <v>0.45289053058539525</v>
      </c>
    </row>
    <row r="44" spans="1:23" x14ac:dyDescent="0.3">
      <c r="A44" t="s">
        <v>49</v>
      </c>
      <c r="E44">
        <v>7.8905206541566502</v>
      </c>
      <c r="G44">
        <v>3.8302782410449847</v>
      </c>
      <c r="H44">
        <f t="shared" si="7"/>
        <v>-4.0602424131116654</v>
      </c>
      <c r="I44">
        <f t="shared" si="8"/>
        <v>5.9943934354274628E-2</v>
      </c>
      <c r="J44">
        <f t="shared" si="9"/>
        <v>5.9943934354274626</v>
      </c>
      <c r="W44" t="s">
        <v>108</v>
      </c>
    </row>
    <row r="45" spans="1:23" x14ac:dyDescent="0.3">
      <c r="A45" t="s">
        <v>50</v>
      </c>
      <c r="D45" t="s">
        <v>86</v>
      </c>
      <c r="E45">
        <v>16.6615552860478</v>
      </c>
      <c r="G45">
        <v>3.8302782410449847</v>
      </c>
      <c r="H45">
        <f t="shared" si="7"/>
        <v>-12.831277045002816</v>
      </c>
      <c r="I45">
        <f t="shared" si="8"/>
        <v>1.3721472728205633E-4</v>
      </c>
      <c r="J45">
        <f t="shared" si="9"/>
        <v>1.3721472728205633E-2</v>
      </c>
      <c r="K45">
        <f t="shared" si="10"/>
        <v>1.4025938156744676E-2</v>
      </c>
      <c r="L45">
        <f t="shared" si="11"/>
        <v>4.3057913831365111E-4</v>
      </c>
      <c r="N45">
        <f>K45/K43</f>
        <v>2.2211794136367652E-3</v>
      </c>
      <c r="P45">
        <f>J45/K43</f>
        <v>2.1729635770576044E-3</v>
      </c>
      <c r="Q45">
        <f t="shared" si="5"/>
        <v>2.2211794136367652E-3</v>
      </c>
      <c r="R45">
        <f t="shared" si="6"/>
        <v>6.8187490011414084E-5</v>
      </c>
    </row>
    <row r="46" spans="1:23" x14ac:dyDescent="0.3">
      <c r="A46" t="s">
        <v>51</v>
      </c>
      <c r="E46">
        <v>16.598911379990302</v>
      </c>
      <c r="G46">
        <v>3.8302782410449847</v>
      </c>
      <c r="H46">
        <f t="shared" si="7"/>
        <v>-12.768633138945317</v>
      </c>
      <c r="I46">
        <f t="shared" si="8"/>
        <v>1.4330403585283719E-4</v>
      </c>
      <c r="J46">
        <f t="shared" si="9"/>
        <v>1.4330403585283719E-2</v>
      </c>
      <c r="P46">
        <f>J46/K43</f>
        <v>2.2693952502159261E-3</v>
      </c>
    </row>
    <row r="47" spans="1:23" x14ac:dyDescent="0.3">
      <c r="A47" t="s">
        <v>52</v>
      </c>
      <c r="D47" t="s">
        <v>87</v>
      </c>
      <c r="E47">
        <v>18.431678999778899</v>
      </c>
      <c r="G47">
        <v>3.8302782410449847</v>
      </c>
      <c r="H47">
        <f t="shared" si="7"/>
        <v>-14.601400758733915</v>
      </c>
      <c r="I47">
        <f t="shared" si="8"/>
        <v>4.0229107059210601E-5</v>
      </c>
      <c r="J47">
        <f t="shared" si="9"/>
        <v>4.0229107059210605E-3</v>
      </c>
      <c r="K47">
        <f t="shared" si="10"/>
        <v>4.1674952127182339E-3</v>
      </c>
      <c r="L47">
        <f t="shared" si="11"/>
        <v>2.044733704215869E-4</v>
      </c>
    </row>
    <row r="48" spans="1:23" x14ac:dyDescent="0.3">
      <c r="A48" t="s">
        <v>53</v>
      </c>
      <c r="E48">
        <v>18.331534865339801</v>
      </c>
      <c r="G48">
        <v>3.8302782410449847</v>
      </c>
      <c r="H48">
        <f t="shared" si="7"/>
        <v>-14.501256624294816</v>
      </c>
      <c r="I48">
        <f t="shared" si="8"/>
        <v>4.3120797195154067E-5</v>
      </c>
      <c r="J48">
        <f t="shared" si="9"/>
        <v>4.3120797195154064E-3</v>
      </c>
    </row>
    <row r="49" spans="1:18" x14ac:dyDescent="0.3">
      <c r="A49" t="s">
        <v>54</v>
      </c>
      <c r="C49" t="s">
        <v>91</v>
      </c>
      <c r="D49" t="s">
        <v>89</v>
      </c>
      <c r="E49">
        <v>12.9838292525785</v>
      </c>
      <c r="G49">
        <v>3.6719275831757097</v>
      </c>
      <c r="H49">
        <f t="shared" si="7"/>
        <v>-9.3119016694027898</v>
      </c>
      <c r="I49">
        <f t="shared" si="8"/>
        <v>1.5733968662169338E-3</v>
      </c>
      <c r="J49">
        <f t="shared" si="9"/>
        <v>0.15733968662169337</v>
      </c>
      <c r="K49">
        <f t="shared" si="10"/>
        <v>0.15640242136027338</v>
      </c>
      <c r="L49">
        <f t="shared" si="11"/>
        <v>1.3254932442413332E-3</v>
      </c>
      <c r="N49">
        <f>K49/K51</f>
        <v>2.3077728790323555E-2</v>
      </c>
      <c r="P49">
        <f>J49/K51</f>
        <v>2.3216025584705129E-2</v>
      </c>
      <c r="Q49">
        <f t="shared" si="5"/>
        <v>2.3077728790323552E-2</v>
      </c>
      <c r="R49">
        <f t="shared" si="6"/>
        <v>1.9558120224715005E-4</v>
      </c>
    </row>
    <row r="50" spans="1:18" x14ac:dyDescent="0.3">
      <c r="A50" t="s">
        <v>55</v>
      </c>
      <c r="E50">
        <v>13.0011205978118</v>
      </c>
      <c r="G50">
        <v>3.6719275831757097</v>
      </c>
      <c r="H50">
        <f t="shared" si="7"/>
        <v>-9.3291930146360897</v>
      </c>
      <c r="I50">
        <f t="shared" si="8"/>
        <v>1.5546515609885336E-3</v>
      </c>
      <c r="J50">
        <f t="shared" si="9"/>
        <v>0.15546515609885336</v>
      </c>
      <c r="P50">
        <f>J50/K51</f>
        <v>2.2939431995941974E-2</v>
      </c>
    </row>
    <row r="51" spans="1:18" x14ac:dyDescent="0.3">
      <c r="A51" t="s">
        <v>56</v>
      </c>
      <c r="D51" t="s">
        <v>88</v>
      </c>
      <c r="E51">
        <v>7.50392353882234</v>
      </c>
      <c r="G51">
        <v>3.6719275831757097</v>
      </c>
      <c r="H51">
        <f t="shared" si="7"/>
        <v>-3.8319959556466303</v>
      </c>
      <c r="I51">
        <f t="shared" si="8"/>
        <v>7.0218940786215114E-2</v>
      </c>
      <c r="J51">
        <f t="shared" si="9"/>
        <v>7.0218940786215116</v>
      </c>
      <c r="K51">
        <f t="shared" si="10"/>
        <v>6.7772016380508209</v>
      </c>
      <c r="L51">
        <f t="shared" si="11"/>
        <v>0.346047368065244</v>
      </c>
    </row>
    <row r="52" spans="1:18" x14ac:dyDescent="0.3">
      <c r="A52" t="s">
        <v>57</v>
      </c>
      <c r="E52">
        <v>7.6081465221537599</v>
      </c>
      <c r="G52">
        <v>3.6719275831757097</v>
      </c>
      <c r="H52">
        <f t="shared" si="7"/>
        <v>-3.9362189389780502</v>
      </c>
      <c r="I52">
        <f t="shared" si="8"/>
        <v>6.5325091974801297E-2</v>
      </c>
      <c r="J52">
        <f t="shared" si="9"/>
        <v>6.5325091974801293</v>
      </c>
    </row>
    <row r="53" spans="1:18" x14ac:dyDescent="0.3">
      <c r="A53" t="s">
        <v>58</v>
      </c>
      <c r="D53" t="s">
        <v>86</v>
      </c>
      <c r="E53">
        <v>16.725066862031401</v>
      </c>
      <c r="G53">
        <v>3.6719275831757097</v>
      </c>
      <c r="H53">
        <f t="shared" si="7"/>
        <v>-13.053139278855692</v>
      </c>
      <c r="I53">
        <f t="shared" si="8"/>
        <v>1.176558537267586E-4</v>
      </c>
      <c r="J53">
        <f t="shared" si="9"/>
        <v>1.1765585372675859E-2</v>
      </c>
      <c r="K53">
        <f t="shared" si="10"/>
        <v>1.210927213350101E-2</v>
      </c>
      <c r="L53">
        <f t="shared" si="11"/>
        <v>4.8604647836700591E-4</v>
      </c>
      <c r="N53">
        <f>K53/K51</f>
        <v>1.7867658039732953E-3</v>
      </c>
      <c r="P53">
        <f>J53/K51</f>
        <v>1.7360536104780466E-3</v>
      </c>
      <c r="Q53">
        <f t="shared" si="5"/>
        <v>1.7867658039732955E-3</v>
      </c>
      <c r="R53">
        <f t="shared" si="6"/>
        <v>7.1717871818669589E-5</v>
      </c>
    </row>
    <row r="54" spans="1:18" x14ac:dyDescent="0.3">
      <c r="A54" t="s">
        <v>59</v>
      </c>
      <c r="E54">
        <v>16.6431513870995</v>
      </c>
      <c r="G54">
        <v>3.6719275831757097</v>
      </c>
      <c r="H54">
        <f t="shared" si="7"/>
        <v>-12.971223803923792</v>
      </c>
      <c r="I54">
        <f t="shared" si="8"/>
        <v>1.245295889432616E-4</v>
      </c>
      <c r="J54">
        <f t="shared" si="9"/>
        <v>1.245295889432616E-2</v>
      </c>
      <c r="P54">
        <f>J54/K51</f>
        <v>1.8374779974685443E-3</v>
      </c>
    </row>
    <row r="55" spans="1:18" x14ac:dyDescent="0.3">
      <c r="A55" t="s">
        <v>60</v>
      </c>
      <c r="D55" t="s">
        <v>87</v>
      </c>
      <c r="E55">
        <v>18.4948855669615</v>
      </c>
      <c r="G55">
        <v>3.6719275831757097</v>
      </c>
      <c r="H55">
        <f t="shared" si="7"/>
        <v>-14.822957983785791</v>
      </c>
      <c r="I55">
        <f t="shared" si="8"/>
        <v>3.4502059708283683E-5</v>
      </c>
      <c r="J55">
        <f t="shared" si="9"/>
        <v>3.4502059708283682E-3</v>
      </c>
      <c r="K55">
        <f t="shared" si="10"/>
        <v>3.4701958981284992E-3</v>
      </c>
      <c r="L55">
        <f t="shared" si="11"/>
        <v>2.8270026298697729E-5</v>
      </c>
    </row>
    <row r="56" spans="1:18" x14ac:dyDescent="0.3">
      <c r="A56" t="s">
        <v>61</v>
      </c>
      <c r="E56">
        <v>18.4782642067686</v>
      </c>
      <c r="G56">
        <v>3.6719275831757097</v>
      </c>
      <c r="H56">
        <f t="shared" si="7"/>
        <v>-14.806336623592891</v>
      </c>
      <c r="I56">
        <f t="shared" si="8"/>
        <v>3.4901858254286308E-5</v>
      </c>
      <c r="J56">
        <f t="shared" si="9"/>
        <v>3.4901858254286306E-3</v>
      </c>
    </row>
    <row r="57" spans="1:18" x14ac:dyDescent="0.3">
      <c r="A57" t="s">
        <v>62</v>
      </c>
      <c r="C57" t="s">
        <v>92</v>
      </c>
      <c r="D57" t="s">
        <v>90</v>
      </c>
      <c r="E57">
        <v>4.0866455006616196</v>
      </c>
      <c r="F57">
        <f>AVERAGE(E57:E58)</f>
        <v>3.8302782410449847</v>
      </c>
    </row>
    <row r="58" spans="1:18" x14ac:dyDescent="0.3">
      <c r="A58" t="s">
        <v>63</v>
      </c>
      <c r="E58">
        <v>3.5739109814283498</v>
      </c>
    </row>
    <row r="59" spans="1:18" x14ac:dyDescent="0.3">
      <c r="A59" t="s">
        <v>64</v>
      </c>
      <c r="D59" t="s">
        <v>93</v>
      </c>
      <c r="E59">
        <v>3.7016854674162398</v>
      </c>
      <c r="F59">
        <f>AVERAGE(E59:E60)</f>
        <v>3.6719275831757097</v>
      </c>
    </row>
    <row r="60" spans="1:18" x14ac:dyDescent="0.3">
      <c r="A60" t="s">
        <v>65</v>
      </c>
      <c r="E60">
        <v>3.6421696989351799</v>
      </c>
    </row>
    <row r="61" spans="1:18" x14ac:dyDescent="0.3">
      <c r="A61" t="s">
        <v>66</v>
      </c>
      <c r="B61" t="s">
        <v>96</v>
      </c>
      <c r="C61" t="s">
        <v>90</v>
      </c>
      <c r="D61" t="s">
        <v>89</v>
      </c>
      <c r="E61">
        <v>12.4921269009836</v>
      </c>
      <c r="G61">
        <v>3.243109627265985</v>
      </c>
      <c r="H61">
        <f>G61-E61</f>
        <v>-9.2490172737176142</v>
      </c>
      <c r="I61">
        <f>POWER(2,H61)</f>
        <v>1.6434949357801581E-3</v>
      </c>
      <c r="J61">
        <f>I61*100</f>
        <v>0.16434949357801582</v>
      </c>
      <c r="K61">
        <f>AVERAGE(J61:J62)</f>
        <v>0.16976695137045184</v>
      </c>
      <c r="L61">
        <f>STDEV(J61:J62)</f>
        <v>7.6614422836468465E-3</v>
      </c>
      <c r="N61">
        <f>K61/K63</f>
        <v>3.9279942256768216E-2</v>
      </c>
      <c r="P61">
        <f>J61/K63</f>
        <v>3.8026474325892692E-2</v>
      </c>
      <c r="Q61">
        <f t="shared" si="5"/>
        <v>3.9279942256768216E-2</v>
      </c>
      <c r="R61">
        <f t="shared" si="6"/>
        <v>1.7726713478439116E-3</v>
      </c>
    </row>
    <row r="62" spans="1:18" x14ac:dyDescent="0.3">
      <c r="A62" t="s">
        <v>67</v>
      </c>
      <c r="E62">
        <v>12.4000195263968</v>
      </c>
      <c r="G62">
        <v>3.243109627265985</v>
      </c>
      <c r="H62">
        <f t="shared" ref="H62:H76" si="12">G62-E62</f>
        <v>-9.1569098991308149</v>
      </c>
      <c r="I62">
        <f t="shared" ref="I62:I76" si="13">POWER(2,H62)</f>
        <v>1.7518440916288788E-3</v>
      </c>
      <c r="J62">
        <f t="shared" ref="J62:J76" si="14">I62*100</f>
        <v>0.17518440916288788</v>
      </c>
      <c r="P62">
        <f>J62/K63</f>
        <v>4.0533410187643747E-2</v>
      </c>
    </row>
    <row r="63" spans="1:18" x14ac:dyDescent="0.3">
      <c r="A63" t="s">
        <v>68</v>
      </c>
      <c r="D63" t="s">
        <v>88</v>
      </c>
      <c r="E63">
        <v>7.7904408519846404</v>
      </c>
      <c r="G63">
        <v>3.243109627265985</v>
      </c>
      <c r="H63">
        <f t="shared" si="12"/>
        <v>-4.5473312247186559</v>
      </c>
      <c r="I63">
        <f t="shared" si="13"/>
        <v>4.2767799080669126E-2</v>
      </c>
      <c r="J63">
        <f t="shared" si="14"/>
        <v>4.2767799080669127</v>
      </c>
      <c r="K63">
        <f t="shared" ref="K63:K75" si="15">AVERAGE(J63:J64)</f>
        <v>4.3219755838923053</v>
      </c>
      <c r="L63">
        <f t="shared" ref="L63:L75" si="16">STDEV(J63:J64)</f>
        <v>6.3916337712888086E-2</v>
      </c>
    </row>
    <row r="64" spans="1:18" x14ac:dyDescent="0.3">
      <c r="A64" t="s">
        <v>69</v>
      </c>
      <c r="E64">
        <v>7.7602667091648598</v>
      </c>
      <c r="G64">
        <v>3.243109627265985</v>
      </c>
      <c r="H64">
        <f t="shared" si="12"/>
        <v>-4.5171570818988744</v>
      </c>
      <c r="I64">
        <f t="shared" si="13"/>
        <v>4.3671712597176983E-2</v>
      </c>
      <c r="J64">
        <f t="shared" si="14"/>
        <v>4.3671712597176979</v>
      </c>
    </row>
    <row r="65" spans="1:22" x14ac:dyDescent="0.3">
      <c r="A65" t="s">
        <v>70</v>
      </c>
      <c r="D65" t="s">
        <v>86</v>
      </c>
      <c r="E65">
        <v>16.422056484919501</v>
      </c>
      <c r="G65">
        <v>3.243109627265985</v>
      </c>
      <c r="H65">
        <f t="shared" si="12"/>
        <v>-13.178946857653516</v>
      </c>
      <c r="I65">
        <f t="shared" si="13"/>
        <v>1.0783051628463458E-4</v>
      </c>
      <c r="J65">
        <f t="shared" si="14"/>
        <v>1.0783051628463458E-2</v>
      </c>
      <c r="K65">
        <f t="shared" si="15"/>
        <v>1.0635591329990257E-2</v>
      </c>
      <c r="L65">
        <f t="shared" si="16"/>
        <v>2.085403540123859E-4</v>
      </c>
      <c r="N65">
        <f>K65/K63</f>
        <v>2.4608170785666507E-3</v>
      </c>
      <c r="P65">
        <f>J65/K63</f>
        <v>2.4949358040455209E-3</v>
      </c>
      <c r="Q65">
        <f t="shared" si="5"/>
        <v>2.4608170785666507E-3</v>
      </c>
      <c r="R65">
        <f t="shared" si="6"/>
        <v>4.8251164303102708E-5</v>
      </c>
    </row>
    <row r="66" spans="1:22" x14ac:dyDescent="0.3">
      <c r="A66" t="s">
        <v>71</v>
      </c>
      <c r="E66">
        <v>16.462064391988001</v>
      </c>
      <c r="G66">
        <v>3.243109627265985</v>
      </c>
      <c r="H66">
        <f t="shared" si="12"/>
        <v>-13.218954764722016</v>
      </c>
      <c r="I66">
        <f t="shared" si="13"/>
        <v>1.0488131031517056E-4</v>
      </c>
      <c r="J66">
        <f t="shared" si="14"/>
        <v>1.0488131031517056E-2</v>
      </c>
      <c r="P66">
        <f>J66/K63</f>
        <v>2.4266983530877805E-3</v>
      </c>
    </row>
    <row r="67" spans="1:22" x14ac:dyDescent="0.3">
      <c r="A67" t="s">
        <v>72</v>
      </c>
      <c r="D67" t="s">
        <v>87</v>
      </c>
      <c r="E67">
        <v>18.307965554090199</v>
      </c>
      <c r="G67">
        <v>3.243109627265985</v>
      </c>
      <c r="H67">
        <f t="shared" si="12"/>
        <v>-15.064855926824213</v>
      </c>
      <c r="I67">
        <f t="shared" si="13"/>
        <v>2.9176049401951063E-5</v>
      </c>
      <c r="J67">
        <f t="shared" si="14"/>
        <v>2.9176049401951061E-3</v>
      </c>
      <c r="K67">
        <f t="shared" si="15"/>
        <v>2.7874172266836102E-3</v>
      </c>
      <c r="L67">
        <f t="shared" si="16"/>
        <v>1.8411323010230054E-4</v>
      </c>
    </row>
    <row r="68" spans="1:22" x14ac:dyDescent="0.3">
      <c r="A68" t="s">
        <v>73</v>
      </c>
      <c r="E68">
        <v>18.442827258437799</v>
      </c>
      <c r="G68">
        <v>3.243109627265985</v>
      </c>
      <c r="H68">
        <f t="shared" si="12"/>
        <v>-15.199717631171813</v>
      </c>
      <c r="I68">
        <f t="shared" si="13"/>
        <v>2.6572295131721144E-5</v>
      </c>
      <c r="J68">
        <f t="shared" si="14"/>
        <v>2.6572295131721143E-3</v>
      </c>
    </row>
    <row r="69" spans="1:22" x14ac:dyDescent="0.3">
      <c r="A69" t="s">
        <v>74</v>
      </c>
      <c r="C69" t="s">
        <v>91</v>
      </c>
      <c r="D69" t="s">
        <v>89</v>
      </c>
      <c r="E69">
        <v>13.0652810151786</v>
      </c>
      <c r="G69">
        <v>3.6743955340629002</v>
      </c>
      <c r="H69">
        <f t="shared" si="12"/>
        <v>-9.3908854811156992</v>
      </c>
      <c r="I69">
        <f t="shared" si="13"/>
        <v>1.4895729747970096E-3</v>
      </c>
      <c r="J69">
        <f t="shared" si="14"/>
        <v>0.14895729747970096</v>
      </c>
      <c r="K69">
        <f t="shared" si="15"/>
        <v>0.15426220220505832</v>
      </c>
      <c r="L69">
        <f t="shared" si="16"/>
        <v>7.5022682096974732E-3</v>
      </c>
      <c r="N69">
        <f>K69/K71</f>
        <v>2.3603235771204458E-2</v>
      </c>
      <c r="P69">
        <f>J69/K71</f>
        <v>2.2791546872779796E-2</v>
      </c>
      <c r="Q69">
        <f t="shared" si="5"/>
        <v>2.3603235771204455E-2</v>
      </c>
      <c r="R69">
        <f t="shared" si="6"/>
        <v>1.1479014485798328E-3</v>
      </c>
      <c r="V69" t="s">
        <v>89</v>
      </c>
    </row>
    <row r="70" spans="1:22" x14ac:dyDescent="0.3">
      <c r="A70" t="s">
        <v>75</v>
      </c>
      <c r="E70">
        <v>12.9660165328237</v>
      </c>
      <c r="G70">
        <v>3.6743955340629002</v>
      </c>
      <c r="H70">
        <f t="shared" si="12"/>
        <v>-9.2916209987607985</v>
      </c>
      <c r="I70">
        <f t="shared" si="13"/>
        <v>1.5956710693041565E-3</v>
      </c>
      <c r="J70">
        <f t="shared" si="14"/>
        <v>0.15956710693041565</v>
      </c>
      <c r="P70">
        <f>J70/K71</f>
        <v>2.4414924669629117E-2</v>
      </c>
    </row>
    <row r="71" spans="1:22" x14ac:dyDescent="0.3">
      <c r="A71" t="s">
        <v>76</v>
      </c>
      <c r="D71" t="s">
        <v>88</v>
      </c>
      <c r="E71">
        <v>7.6442520686356099</v>
      </c>
      <c r="G71">
        <v>3.6743955340629002</v>
      </c>
      <c r="H71">
        <f t="shared" si="12"/>
        <v>-3.9698565345727097</v>
      </c>
      <c r="I71">
        <f t="shared" si="13"/>
        <v>6.3819603932106644E-2</v>
      </c>
      <c r="J71">
        <f t="shared" si="14"/>
        <v>6.3819603932106643</v>
      </c>
      <c r="K71">
        <f t="shared" si="15"/>
        <v>6.5356378972943849</v>
      </c>
      <c r="L71">
        <f t="shared" si="16"/>
        <v>0.21733281050684439</v>
      </c>
    </row>
    <row r="72" spans="1:22" x14ac:dyDescent="0.3">
      <c r="A72" t="s">
        <v>77</v>
      </c>
      <c r="E72">
        <v>7.5763931538640197</v>
      </c>
      <c r="G72">
        <v>3.6743955340629002</v>
      </c>
      <c r="H72">
        <f t="shared" si="12"/>
        <v>-3.9019976198011195</v>
      </c>
      <c r="I72">
        <f t="shared" si="13"/>
        <v>6.6893154013781056E-2</v>
      </c>
      <c r="J72">
        <f t="shared" si="14"/>
        <v>6.6893154013781055</v>
      </c>
    </row>
    <row r="73" spans="1:22" x14ac:dyDescent="0.3">
      <c r="A73" t="s">
        <v>78</v>
      </c>
      <c r="D73" t="s">
        <v>86</v>
      </c>
      <c r="E73">
        <v>16.5205470201285</v>
      </c>
      <c r="G73">
        <v>3.6743955340629002</v>
      </c>
      <c r="H73">
        <f t="shared" si="12"/>
        <v>-12.846151486065601</v>
      </c>
      <c r="I73">
        <f t="shared" si="13"/>
        <v>1.3580728711858379E-4</v>
      </c>
      <c r="J73">
        <f t="shared" si="14"/>
        <v>1.3580728711858378E-2</v>
      </c>
      <c r="K73">
        <f t="shared" si="15"/>
        <v>1.3522029499619243E-2</v>
      </c>
      <c r="L73">
        <f t="shared" si="16"/>
        <v>8.3013222049200058E-5</v>
      </c>
      <c r="N73">
        <f>K73/K71</f>
        <v>2.0689685860988526E-3</v>
      </c>
      <c r="P73">
        <f>J73/K71</f>
        <v>2.0779499913054409E-3</v>
      </c>
      <c r="Q73">
        <f t="shared" si="5"/>
        <v>2.0689685860988526E-3</v>
      </c>
      <c r="R73">
        <f t="shared" si="6"/>
        <v>1.2701625052325132E-5</v>
      </c>
    </row>
    <row r="74" spans="1:22" x14ac:dyDescent="0.3">
      <c r="A74" t="s">
        <v>79</v>
      </c>
      <c r="E74">
        <v>16.5330725946888</v>
      </c>
      <c r="G74">
        <v>3.6743955340629002</v>
      </c>
      <c r="H74">
        <f t="shared" si="12"/>
        <v>-12.858677060625901</v>
      </c>
      <c r="I74">
        <f t="shared" si="13"/>
        <v>1.346333028738011E-4</v>
      </c>
      <c r="J74">
        <f t="shared" si="14"/>
        <v>1.346333028738011E-2</v>
      </c>
      <c r="P74">
        <f>J74/K71</f>
        <v>2.0599871808922648E-3</v>
      </c>
    </row>
    <row r="75" spans="1:22" x14ac:dyDescent="0.3">
      <c r="A75" t="s">
        <v>80</v>
      </c>
      <c r="D75" t="s">
        <v>87</v>
      </c>
      <c r="E75">
        <v>18.291557705637</v>
      </c>
      <c r="G75">
        <v>3.6743955340629002</v>
      </c>
      <c r="H75">
        <f t="shared" si="12"/>
        <v>-14.617162171574101</v>
      </c>
      <c r="I75">
        <f t="shared" si="13"/>
        <v>3.9791996971397195E-5</v>
      </c>
      <c r="J75">
        <f t="shared" si="14"/>
        <v>3.9791996971397193E-3</v>
      </c>
      <c r="K75">
        <f t="shared" si="15"/>
        <v>3.7748963513047013E-3</v>
      </c>
      <c r="L75">
        <f t="shared" si="16"/>
        <v>2.8892856251808299E-4</v>
      </c>
    </row>
    <row r="76" spans="1:22" x14ac:dyDescent="0.3">
      <c r="A76" t="s">
        <v>81</v>
      </c>
      <c r="E76">
        <v>18.447872310995098</v>
      </c>
      <c r="G76">
        <v>3.6743955340629002</v>
      </c>
      <c r="H76">
        <f t="shared" si="12"/>
        <v>-14.773476776932199</v>
      </c>
      <c r="I76">
        <f t="shared" si="13"/>
        <v>3.5705930054696836E-5</v>
      </c>
      <c r="J76">
        <f t="shared" si="14"/>
        <v>3.5705930054696837E-3</v>
      </c>
    </row>
    <row r="77" spans="1:22" x14ac:dyDescent="0.3">
      <c r="A77" t="s">
        <v>82</v>
      </c>
      <c r="C77" t="s">
        <v>92</v>
      </c>
      <c r="D77" t="s">
        <v>90</v>
      </c>
      <c r="E77">
        <v>3.1270754643038798</v>
      </c>
      <c r="F77">
        <f>AVERAGE(E77:E78)</f>
        <v>3.243109627265985</v>
      </c>
    </row>
    <row r="78" spans="1:22" x14ac:dyDescent="0.3">
      <c r="A78" t="s">
        <v>83</v>
      </c>
      <c r="E78">
        <v>3.3591437902280901</v>
      </c>
    </row>
    <row r="79" spans="1:22" x14ac:dyDescent="0.3">
      <c r="A79" t="s">
        <v>84</v>
      </c>
      <c r="D79" t="s">
        <v>93</v>
      </c>
      <c r="E79">
        <v>3.57023197789536</v>
      </c>
      <c r="F79">
        <f>AVERAGE(E79:E80)</f>
        <v>3.6743955340629002</v>
      </c>
    </row>
    <row r="80" spans="1:22" x14ac:dyDescent="0.3">
      <c r="A80" t="s">
        <v>85</v>
      </c>
      <c r="E80">
        <v>3.77855909023044</v>
      </c>
    </row>
    <row r="87" spans="2:22" x14ac:dyDescent="0.3">
      <c r="E87" t="s">
        <v>101</v>
      </c>
      <c r="F87" t="s">
        <v>98</v>
      </c>
      <c r="V87" t="s">
        <v>102</v>
      </c>
    </row>
    <row r="88" spans="2:22" x14ac:dyDescent="0.3">
      <c r="B88" t="s">
        <v>94</v>
      </c>
      <c r="C88" t="s">
        <v>90</v>
      </c>
      <c r="D88" t="s">
        <v>89</v>
      </c>
      <c r="E88">
        <v>0.18292034100433269</v>
      </c>
      <c r="F88">
        <v>1.3374154802120454E-2</v>
      </c>
      <c r="I88" t="s">
        <v>94</v>
      </c>
      <c r="J88" t="s">
        <v>89</v>
      </c>
      <c r="K88" t="s">
        <v>90</v>
      </c>
      <c r="L88">
        <v>0.18292034100433269</v>
      </c>
      <c r="M88">
        <v>1.3374154802120454E-2</v>
      </c>
      <c r="O88" t="s">
        <v>102</v>
      </c>
      <c r="P88" t="s">
        <v>90</v>
      </c>
      <c r="Q88">
        <v>3.1346467193187188E-3</v>
      </c>
      <c r="R88">
        <v>5.9602344070046335E-5</v>
      </c>
    </row>
    <row r="89" spans="2:22" x14ac:dyDescent="0.3">
      <c r="D89" t="s">
        <v>86</v>
      </c>
      <c r="E89">
        <v>3.1346467193187188E-3</v>
      </c>
      <c r="F89">
        <v>5.9602344070046335E-5</v>
      </c>
      <c r="K89" t="s">
        <v>91</v>
      </c>
      <c r="L89">
        <v>0.12965466713569385</v>
      </c>
      <c r="M89">
        <v>5.0425197519642457E-3</v>
      </c>
      <c r="P89" t="s">
        <v>91</v>
      </c>
      <c r="Q89">
        <v>2.8179879775876242E-3</v>
      </c>
      <c r="R89">
        <v>1.3715812447513421E-4</v>
      </c>
    </row>
    <row r="91" spans="2:22" x14ac:dyDescent="0.3">
      <c r="C91" t="s">
        <v>91</v>
      </c>
      <c r="D91" t="s">
        <v>89</v>
      </c>
      <c r="E91">
        <v>0.12965466713569385</v>
      </c>
      <c r="F91">
        <v>5.0425197519642457E-3</v>
      </c>
    </row>
    <row r="92" spans="2:22" x14ac:dyDescent="0.3">
      <c r="D92" t="s">
        <v>86</v>
      </c>
      <c r="E92">
        <v>2.8179879775876242E-3</v>
      </c>
      <c r="F92">
        <v>1.3715812447513421E-4</v>
      </c>
    </row>
    <row r="95" spans="2:22" x14ac:dyDescent="0.3">
      <c r="B95" t="s">
        <v>95</v>
      </c>
      <c r="C95" t="s">
        <v>90</v>
      </c>
      <c r="D95" t="s">
        <v>89</v>
      </c>
      <c r="E95">
        <v>3.8933171104268749E-2</v>
      </c>
      <c r="F95">
        <v>5.9091864393118795E-4</v>
      </c>
      <c r="I95" t="s">
        <v>95</v>
      </c>
      <c r="J95" t="s">
        <v>89</v>
      </c>
      <c r="K95" t="s">
        <v>90</v>
      </c>
      <c r="L95">
        <v>3.8933171104268749E-2</v>
      </c>
      <c r="M95">
        <v>5.9091864393118795E-4</v>
      </c>
      <c r="P95" t="s">
        <v>90</v>
      </c>
      <c r="Q95">
        <v>2.2211794136367652E-3</v>
      </c>
      <c r="R95">
        <v>6.8187490011414084E-5</v>
      </c>
    </row>
    <row r="96" spans="2:22" x14ac:dyDescent="0.3">
      <c r="D96" t="s">
        <v>86</v>
      </c>
      <c r="E96">
        <v>2.2211794136367652E-3</v>
      </c>
      <c r="F96">
        <v>6.8187490011414084E-5</v>
      </c>
      <c r="K96" t="s">
        <v>91</v>
      </c>
      <c r="L96">
        <v>2.3077728790323552E-2</v>
      </c>
      <c r="M96">
        <v>1.9558120224715005E-4</v>
      </c>
      <c r="P96" t="s">
        <v>91</v>
      </c>
      <c r="Q96">
        <v>1.7867658039732955E-3</v>
      </c>
      <c r="R96">
        <v>7.1717871818669589E-5</v>
      </c>
    </row>
    <row r="98" spans="2:24" x14ac:dyDescent="0.3">
      <c r="C98" t="s">
        <v>91</v>
      </c>
      <c r="D98" t="s">
        <v>89</v>
      </c>
      <c r="E98">
        <v>2.3077728790323552E-2</v>
      </c>
      <c r="F98">
        <v>1.9558120224715005E-4</v>
      </c>
      <c r="X98" t="s">
        <v>109</v>
      </c>
    </row>
    <row r="99" spans="2:24" x14ac:dyDescent="0.3">
      <c r="D99" t="s">
        <v>86</v>
      </c>
      <c r="E99">
        <v>1.7867658039732955E-3</v>
      </c>
      <c r="F99">
        <v>7.1717871818669589E-5</v>
      </c>
    </row>
    <row r="102" spans="2:24" x14ac:dyDescent="0.3">
      <c r="B102" t="s">
        <v>96</v>
      </c>
      <c r="C102" t="s">
        <v>90</v>
      </c>
      <c r="D102" t="s">
        <v>89</v>
      </c>
      <c r="E102">
        <v>3.9279942256768216E-2</v>
      </c>
      <c r="F102">
        <v>1.7726713478439116E-3</v>
      </c>
      <c r="I102" t="s">
        <v>96</v>
      </c>
      <c r="J102" t="s">
        <v>89</v>
      </c>
      <c r="K102" t="s">
        <v>90</v>
      </c>
      <c r="L102">
        <v>3.9279942256768216E-2</v>
      </c>
      <c r="M102">
        <v>1.7726713478439116E-3</v>
      </c>
      <c r="P102" t="s">
        <v>90</v>
      </c>
      <c r="Q102">
        <v>2.4608170785666507E-3</v>
      </c>
      <c r="R102">
        <v>4.8251164303102708E-5</v>
      </c>
    </row>
    <row r="103" spans="2:24" x14ac:dyDescent="0.3">
      <c r="D103" t="s">
        <v>86</v>
      </c>
      <c r="E103">
        <v>2.4608170785666507E-3</v>
      </c>
      <c r="F103">
        <v>4.8251164303102708E-5</v>
      </c>
      <c r="K103" t="s">
        <v>91</v>
      </c>
      <c r="L103">
        <v>2.3603235771204455E-2</v>
      </c>
      <c r="M103">
        <v>1.1479014485798328E-3</v>
      </c>
      <c r="P103" t="s">
        <v>91</v>
      </c>
      <c r="Q103">
        <v>2.0689685860988526E-3</v>
      </c>
      <c r="R103">
        <v>1.2701625052325132E-5</v>
      </c>
    </row>
    <row r="106" spans="2:24" x14ac:dyDescent="0.3">
      <c r="C106" t="s">
        <v>91</v>
      </c>
      <c r="D106" t="s">
        <v>89</v>
      </c>
      <c r="E106">
        <v>2.3603235771204455E-2</v>
      </c>
      <c r="F106">
        <v>1.1479014485798328E-3</v>
      </c>
    </row>
    <row r="107" spans="2:24" x14ac:dyDescent="0.3">
      <c r="D107" t="s">
        <v>86</v>
      </c>
      <c r="E107">
        <v>2.0689685860988526E-3</v>
      </c>
      <c r="F107">
        <v>1.2701625052325132E-5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A606E-AC7C-4010-9B7C-198181FB7886}">
  <dimension ref="A3:AD119"/>
  <sheetViews>
    <sheetView topLeftCell="A46" workbookViewId="0">
      <selection activeCell="G122" sqref="G122"/>
    </sheetView>
  </sheetViews>
  <sheetFormatPr defaultRowHeight="14.4" x14ac:dyDescent="0.3"/>
  <sheetData>
    <row r="3" spans="1:16" x14ac:dyDescent="0.3">
      <c r="A3" t="s">
        <v>2</v>
      </c>
    </row>
    <row r="4" spans="1:16" x14ac:dyDescent="0.3">
      <c r="A4" t="s">
        <v>3</v>
      </c>
    </row>
    <row r="5" spans="1:16" x14ac:dyDescent="0.3">
      <c r="A5" t="s">
        <v>4</v>
      </c>
      <c r="B5" t="s">
        <v>111</v>
      </c>
    </row>
    <row r="6" spans="1:16" x14ac:dyDescent="0.3">
      <c r="A6" t="s">
        <v>6</v>
      </c>
      <c r="B6" t="s">
        <v>112</v>
      </c>
    </row>
    <row r="7" spans="1:16" x14ac:dyDescent="0.3">
      <c r="A7" t="s">
        <v>8</v>
      </c>
      <c r="B7">
        <v>20</v>
      </c>
    </row>
    <row r="8" spans="1:16" x14ac:dyDescent="0.3">
      <c r="A8" t="s">
        <v>9</v>
      </c>
      <c r="B8">
        <v>105</v>
      </c>
    </row>
    <row r="9" spans="1:16" x14ac:dyDescent="0.3">
      <c r="A9" t="s">
        <v>10</v>
      </c>
      <c r="B9" t="s">
        <v>11</v>
      </c>
    </row>
    <row r="10" spans="1:16" x14ac:dyDescent="0.3">
      <c r="A10" t="s">
        <v>12</v>
      </c>
      <c r="B10" t="s">
        <v>13</v>
      </c>
    </row>
    <row r="11" spans="1:16" x14ac:dyDescent="0.3">
      <c r="A11" t="s">
        <v>14</v>
      </c>
      <c r="B11" t="s">
        <v>15</v>
      </c>
    </row>
    <row r="12" spans="1:16" x14ac:dyDescent="0.3">
      <c r="A12" t="s">
        <v>16</v>
      </c>
      <c r="B12" t="s">
        <v>17</v>
      </c>
    </row>
    <row r="13" spans="1:16" x14ac:dyDescent="0.3">
      <c r="A13" t="s">
        <v>18</v>
      </c>
      <c r="B13" t="s">
        <v>19</v>
      </c>
    </row>
    <row r="15" spans="1:16" x14ac:dyDescent="0.3">
      <c r="A15" t="s">
        <v>20</v>
      </c>
      <c r="B15" t="s">
        <v>21</v>
      </c>
      <c r="I15" s="1" t="s">
        <v>113</v>
      </c>
      <c r="J15" s="1"/>
      <c r="K15" s="1"/>
      <c r="L15" s="1"/>
      <c r="M15" s="1"/>
      <c r="N15" s="1"/>
      <c r="O15" s="1"/>
      <c r="P15" s="1"/>
    </row>
    <row r="16" spans="1:16" x14ac:dyDescent="0.3">
      <c r="A16" t="s">
        <v>22</v>
      </c>
      <c r="B16">
        <v>3</v>
      </c>
    </row>
    <row r="17" spans="1:12" x14ac:dyDescent="0.3">
      <c r="A17" t="s">
        <v>23</v>
      </c>
      <c r="B17">
        <v>5</v>
      </c>
    </row>
    <row r="20" spans="1:12" x14ac:dyDescent="0.3">
      <c r="A20" t="s">
        <v>24</v>
      </c>
      <c r="E20" t="s">
        <v>25</v>
      </c>
      <c r="K20" t="s">
        <v>97</v>
      </c>
      <c r="L20" t="s">
        <v>98</v>
      </c>
    </row>
    <row r="21" spans="1:12" x14ac:dyDescent="0.3">
      <c r="A21" t="s">
        <v>26</v>
      </c>
      <c r="B21" t="s">
        <v>114</v>
      </c>
      <c r="C21" t="s">
        <v>107</v>
      </c>
      <c r="D21" t="s">
        <v>86</v>
      </c>
      <c r="E21">
        <v>15.8654427857757</v>
      </c>
      <c r="G21">
        <v>10.868664640937499</v>
      </c>
      <c r="H21">
        <f>G21-E21</f>
        <v>-4.9967781448382009</v>
      </c>
      <c r="I21">
        <f>POWER(2,H21)</f>
        <v>3.1319866103571091E-2</v>
      </c>
      <c r="J21">
        <f>I21*100</f>
        <v>3.1319866103571092</v>
      </c>
      <c r="K21">
        <f>AVERAGE(J21:J22)</f>
        <v>3.1780553662492821</v>
      </c>
      <c r="L21">
        <f>STDEV(J21:J22)</f>
        <v>6.5151059384365967E-2</v>
      </c>
    </row>
    <row r="22" spans="1:12" x14ac:dyDescent="0.3">
      <c r="A22" t="s">
        <v>27</v>
      </c>
      <c r="E22">
        <v>15.823613544988101</v>
      </c>
      <c r="G22">
        <v>10.868664640937499</v>
      </c>
      <c r="H22">
        <f t="shared" ref="H22:H64" si="0">G22-E22</f>
        <v>-4.9549489040506014</v>
      </c>
      <c r="I22">
        <f t="shared" ref="I22:I64" si="1">POWER(2,H22)</f>
        <v>3.2241241221414543E-2</v>
      </c>
      <c r="J22">
        <f t="shared" ref="J22:J64" si="2">I22*100</f>
        <v>3.2241241221414545</v>
      </c>
    </row>
    <row r="23" spans="1:12" x14ac:dyDescent="0.3">
      <c r="A23" t="s">
        <v>28</v>
      </c>
      <c r="D23" t="s">
        <v>89</v>
      </c>
      <c r="E23">
        <v>14.639692193045301</v>
      </c>
      <c r="G23">
        <v>10.868664640937499</v>
      </c>
      <c r="H23">
        <f t="shared" si="0"/>
        <v>-3.7710275521078014</v>
      </c>
      <c r="I23">
        <f t="shared" si="1"/>
        <v>7.3249993812394443E-2</v>
      </c>
      <c r="J23">
        <f t="shared" si="2"/>
        <v>7.3249993812394445</v>
      </c>
      <c r="K23">
        <f t="shared" ref="K23:K63" si="3">AVERAGE(J23:J24)</f>
        <v>7.4666464935694714</v>
      </c>
      <c r="L23">
        <f t="shared" ref="L23:L63" si="4">STDEV(J23:J24)</f>
        <v>0.20031926732810931</v>
      </c>
    </row>
    <row r="24" spans="1:12" x14ac:dyDescent="0.3">
      <c r="A24" t="s">
        <v>29</v>
      </c>
      <c r="E24">
        <v>14.5849479094872</v>
      </c>
      <c r="G24">
        <v>10.868664640937499</v>
      </c>
      <c r="H24">
        <f t="shared" si="0"/>
        <v>-3.7162832685497005</v>
      </c>
      <c r="I24">
        <f t="shared" si="1"/>
        <v>7.6082936058994979E-2</v>
      </c>
      <c r="J24">
        <f t="shared" si="2"/>
        <v>7.6082936058994983</v>
      </c>
    </row>
    <row r="25" spans="1:12" x14ac:dyDescent="0.3">
      <c r="A25" t="s">
        <v>30</v>
      </c>
      <c r="D25" t="s">
        <v>87</v>
      </c>
      <c r="E25">
        <v>36.232326129240903</v>
      </c>
      <c r="G25">
        <v>10.868664640937499</v>
      </c>
      <c r="H25">
        <f t="shared" si="0"/>
        <v>-25.363661488303404</v>
      </c>
      <c r="I25">
        <f t="shared" si="1"/>
        <v>2.3162055192560573E-8</v>
      </c>
      <c r="J25">
        <f t="shared" si="2"/>
        <v>2.3162055192560574E-6</v>
      </c>
      <c r="K25">
        <f t="shared" si="3"/>
        <v>1.4106485954944895E-6</v>
      </c>
      <c r="L25">
        <f t="shared" si="4"/>
        <v>1.2806508830844683E-6</v>
      </c>
    </row>
    <row r="26" spans="1:12" x14ac:dyDescent="0.3">
      <c r="A26" t="s">
        <v>31</v>
      </c>
      <c r="E26">
        <v>38.429472241015802</v>
      </c>
      <c r="G26">
        <v>10.868664640937499</v>
      </c>
      <c r="H26">
        <f t="shared" si="0"/>
        <v>-27.560807600078302</v>
      </c>
      <c r="I26">
        <f t="shared" si="1"/>
        <v>5.0509167173292138E-9</v>
      </c>
      <c r="J26">
        <f t="shared" si="2"/>
        <v>5.0509167173292141E-7</v>
      </c>
    </row>
    <row r="27" spans="1:12" x14ac:dyDescent="0.3">
      <c r="A27" t="s">
        <v>32</v>
      </c>
      <c r="C27" t="s">
        <v>115</v>
      </c>
      <c r="D27" t="s">
        <v>86</v>
      </c>
      <c r="E27">
        <v>15.789557273712401</v>
      </c>
      <c r="G27">
        <v>10.096491118617351</v>
      </c>
      <c r="H27">
        <f t="shared" si="0"/>
        <v>-5.6930661550950497</v>
      </c>
      <c r="I27">
        <f t="shared" si="1"/>
        <v>1.9329308609512284E-2</v>
      </c>
      <c r="J27">
        <f t="shared" si="2"/>
        <v>1.9329308609512283</v>
      </c>
      <c r="K27">
        <f t="shared" si="3"/>
        <v>1.9856517266348801</v>
      </c>
      <c r="L27">
        <f t="shared" si="4"/>
        <v>7.4558563269870606E-2</v>
      </c>
    </row>
    <row r="28" spans="1:12" x14ac:dyDescent="0.3">
      <c r="A28" t="s">
        <v>33</v>
      </c>
      <c r="E28">
        <v>15.712929523836699</v>
      </c>
      <c r="G28">
        <v>10.096491118617351</v>
      </c>
      <c r="H28">
        <f t="shared" si="0"/>
        <v>-5.6164384052193483</v>
      </c>
      <c r="I28">
        <f t="shared" si="1"/>
        <v>2.0383725923185318E-2</v>
      </c>
      <c r="J28">
        <f t="shared" si="2"/>
        <v>2.0383725923185319</v>
      </c>
    </row>
    <row r="29" spans="1:12" x14ac:dyDescent="0.3">
      <c r="A29" t="s">
        <v>34</v>
      </c>
      <c r="D29" t="s">
        <v>89</v>
      </c>
      <c r="E29">
        <v>14.280498846339</v>
      </c>
      <c r="G29">
        <v>10.096491118617351</v>
      </c>
      <c r="H29">
        <f t="shared" si="0"/>
        <v>-4.1840077277216494</v>
      </c>
      <c r="I29">
        <f t="shared" si="1"/>
        <v>5.50158936571081E-2</v>
      </c>
      <c r="J29">
        <f t="shared" si="2"/>
        <v>5.5015893657108101</v>
      </c>
      <c r="K29">
        <f t="shared" si="3"/>
        <v>5.6995750134274257</v>
      </c>
      <c r="L29">
        <f t="shared" si="4"/>
        <v>0.27999398815605947</v>
      </c>
    </row>
    <row r="30" spans="1:12" x14ac:dyDescent="0.3">
      <c r="A30" t="s">
        <v>35</v>
      </c>
      <c r="E30">
        <v>14.180228955574799</v>
      </c>
      <c r="G30">
        <v>10.096491118617351</v>
      </c>
      <c r="H30">
        <f t="shared" si="0"/>
        <v>-4.0837378369574484</v>
      </c>
      <c r="I30">
        <f t="shared" si="1"/>
        <v>5.8975606611440412E-2</v>
      </c>
      <c r="J30">
        <f t="shared" si="2"/>
        <v>5.8975606611440412</v>
      </c>
    </row>
    <row r="31" spans="1:12" x14ac:dyDescent="0.3">
      <c r="A31" t="s">
        <v>36</v>
      </c>
      <c r="D31" t="s">
        <v>87</v>
      </c>
      <c r="E31" t="s">
        <v>116</v>
      </c>
      <c r="G31">
        <v>10.096491118617351</v>
      </c>
      <c r="H31" t="e">
        <f t="shared" si="0"/>
        <v>#VALUE!</v>
      </c>
      <c r="I31" t="e">
        <f t="shared" si="1"/>
        <v>#VALUE!</v>
      </c>
      <c r="J31" t="e">
        <f t="shared" si="2"/>
        <v>#VALUE!</v>
      </c>
    </row>
    <row r="32" spans="1:12" x14ac:dyDescent="0.3">
      <c r="A32" t="s">
        <v>37</v>
      </c>
      <c r="E32">
        <v>38.786104816244503</v>
      </c>
      <c r="G32">
        <v>10.096491118617351</v>
      </c>
      <c r="H32">
        <f t="shared" si="0"/>
        <v>-28.689613697627152</v>
      </c>
      <c r="I32">
        <f t="shared" si="1"/>
        <v>2.3097539208350077E-9</v>
      </c>
      <c r="J32">
        <f t="shared" si="2"/>
        <v>2.3097539208350078E-7</v>
      </c>
    </row>
    <row r="33" spans="1:12" x14ac:dyDescent="0.3">
      <c r="A33" t="s">
        <v>38</v>
      </c>
      <c r="C33" t="s">
        <v>117</v>
      </c>
      <c r="D33" t="s">
        <v>107</v>
      </c>
      <c r="E33">
        <v>11.108547475642499</v>
      </c>
      <c r="F33">
        <f>AVERAGE(E33:E34)</f>
        <v>10.868664640937499</v>
      </c>
      <c r="H33">
        <f t="shared" si="0"/>
        <v>-11.108547475642499</v>
      </c>
      <c r="I33">
        <f t="shared" si="1"/>
        <v>4.5289132457716394E-4</v>
      </c>
      <c r="J33">
        <f t="shared" si="2"/>
        <v>4.5289132457716395E-2</v>
      </c>
    </row>
    <row r="34" spans="1:12" x14ac:dyDescent="0.3">
      <c r="A34" t="s">
        <v>39</v>
      </c>
      <c r="E34">
        <v>10.628781806232499</v>
      </c>
      <c r="H34">
        <f t="shared" si="0"/>
        <v>-10.628781806232499</v>
      </c>
      <c r="I34">
        <f t="shared" si="1"/>
        <v>6.3156471589740216E-4</v>
      </c>
      <c r="J34">
        <f t="shared" si="2"/>
        <v>6.3156471589740221E-2</v>
      </c>
    </row>
    <row r="35" spans="1:12" x14ac:dyDescent="0.3">
      <c r="A35" t="s">
        <v>40</v>
      </c>
      <c r="D35" t="s">
        <v>115</v>
      </c>
      <c r="E35">
        <v>10.1242610913833</v>
      </c>
      <c r="F35">
        <f t="shared" ref="F35" si="5">AVERAGE(E35:E36)</f>
        <v>10.096491118617351</v>
      </c>
      <c r="H35">
        <f t="shared" si="0"/>
        <v>-10.1242610913833</v>
      </c>
      <c r="I35">
        <f t="shared" si="1"/>
        <v>8.9597053484734724E-4</v>
      </c>
      <c r="J35">
        <f t="shared" si="2"/>
        <v>8.9597053484734721E-2</v>
      </c>
    </row>
    <row r="36" spans="1:12" x14ac:dyDescent="0.3">
      <c r="A36" t="s">
        <v>41</v>
      </c>
      <c r="E36">
        <v>10.0687211458514</v>
      </c>
      <c r="H36">
        <f t="shared" si="0"/>
        <v>-10.0687211458514</v>
      </c>
      <c r="I36">
        <f t="shared" si="1"/>
        <v>9.311355696105583E-4</v>
      </c>
      <c r="J36">
        <f t="shared" si="2"/>
        <v>9.3113556961055832E-2</v>
      </c>
    </row>
    <row r="37" spans="1:12" x14ac:dyDescent="0.3">
      <c r="A37" t="s">
        <v>42</v>
      </c>
      <c r="B37" t="s">
        <v>118</v>
      </c>
      <c r="C37" t="s">
        <v>107</v>
      </c>
      <c r="D37" t="s">
        <v>86</v>
      </c>
      <c r="E37">
        <v>10.2504427413953</v>
      </c>
      <c r="G37">
        <v>3.6801782381748849</v>
      </c>
      <c r="H37">
        <f t="shared" si="0"/>
        <v>-6.5702645032204154</v>
      </c>
      <c r="I37">
        <f t="shared" si="1"/>
        <v>1.0523332798116887E-2</v>
      </c>
      <c r="J37">
        <f t="shared" si="2"/>
        <v>1.0523332798116887</v>
      </c>
      <c r="K37">
        <f t="shared" si="3"/>
        <v>1.0983517265146761</v>
      </c>
      <c r="L37">
        <f t="shared" si="4"/>
        <v>6.5079911446708355E-2</v>
      </c>
    </row>
    <row r="38" spans="1:12" x14ac:dyDescent="0.3">
      <c r="A38" t="s">
        <v>43</v>
      </c>
      <c r="E38">
        <v>10.129480626986201</v>
      </c>
      <c r="G38">
        <v>3.6801782381748849</v>
      </c>
      <c r="H38">
        <f t="shared" si="0"/>
        <v>-6.4493023888113159</v>
      </c>
      <c r="I38">
        <f t="shared" si="1"/>
        <v>1.1443701732176638E-2</v>
      </c>
      <c r="J38">
        <f t="shared" si="2"/>
        <v>1.1443701732176637</v>
      </c>
    </row>
    <row r="39" spans="1:12" x14ac:dyDescent="0.3">
      <c r="A39" t="s">
        <v>44</v>
      </c>
      <c r="D39" t="s">
        <v>89</v>
      </c>
      <c r="E39">
        <v>9.8004782050780204</v>
      </c>
      <c r="G39">
        <v>3.6801782381748849</v>
      </c>
      <c r="H39">
        <f t="shared" si="0"/>
        <v>-6.1202999669031355</v>
      </c>
      <c r="I39">
        <f t="shared" si="1"/>
        <v>1.4374942874707147E-2</v>
      </c>
      <c r="J39">
        <f t="shared" si="2"/>
        <v>1.4374942874707146</v>
      </c>
      <c r="K39">
        <f t="shared" si="3"/>
        <v>1.4136819195600538</v>
      </c>
      <c r="L39">
        <f t="shared" si="4"/>
        <v>3.3675773651474498E-2</v>
      </c>
    </row>
    <row r="40" spans="1:12" x14ac:dyDescent="0.3">
      <c r="A40" t="s">
        <v>45</v>
      </c>
      <c r="E40">
        <v>9.8490849450152194</v>
      </c>
      <c r="G40">
        <v>3.6801782381748849</v>
      </c>
      <c r="H40">
        <f t="shared" si="0"/>
        <v>-6.1689067068403345</v>
      </c>
      <c r="I40">
        <f t="shared" si="1"/>
        <v>1.3898695516493928E-2</v>
      </c>
      <c r="J40">
        <f t="shared" si="2"/>
        <v>1.3898695516493929</v>
      </c>
    </row>
    <row r="41" spans="1:12" x14ac:dyDescent="0.3">
      <c r="A41" t="s">
        <v>46</v>
      </c>
      <c r="D41" t="s">
        <v>87</v>
      </c>
      <c r="E41">
        <v>31.149740138688902</v>
      </c>
      <c r="G41">
        <v>3.6801782381748849</v>
      </c>
      <c r="H41">
        <f t="shared" si="0"/>
        <v>-27.469561900514016</v>
      </c>
      <c r="I41">
        <f t="shared" si="1"/>
        <v>5.3806891156842986E-9</v>
      </c>
      <c r="J41">
        <f t="shared" si="2"/>
        <v>5.3806891156842991E-7</v>
      </c>
      <c r="K41">
        <f t="shared" si="3"/>
        <v>3.3590369227894482E-7</v>
      </c>
      <c r="L41">
        <f t="shared" si="4"/>
        <v>2.8590479495932062E-7</v>
      </c>
    </row>
    <row r="42" spans="1:12" x14ac:dyDescent="0.3">
      <c r="A42" t="s">
        <v>47</v>
      </c>
      <c r="E42">
        <v>33.158116542162098</v>
      </c>
      <c r="G42">
        <v>3.6801782381748849</v>
      </c>
      <c r="H42">
        <f t="shared" si="0"/>
        <v>-29.477938303987212</v>
      </c>
      <c r="I42">
        <f t="shared" si="1"/>
        <v>1.3373847298945975E-9</v>
      </c>
      <c r="J42">
        <f t="shared" si="2"/>
        <v>1.3373847298945976E-7</v>
      </c>
    </row>
    <row r="43" spans="1:12" x14ac:dyDescent="0.3">
      <c r="A43" t="s">
        <v>48</v>
      </c>
      <c r="C43" t="s">
        <v>115</v>
      </c>
      <c r="D43" t="s">
        <v>86</v>
      </c>
      <c r="E43">
        <v>10.121330275601601</v>
      </c>
      <c r="G43">
        <v>2.0549670581627599</v>
      </c>
      <c r="H43">
        <f t="shared" si="0"/>
        <v>-8.0663632174388411</v>
      </c>
      <c r="I43">
        <f t="shared" si="1"/>
        <v>3.7306346157027241E-3</v>
      </c>
      <c r="J43">
        <f t="shared" si="2"/>
        <v>0.37306346157027243</v>
      </c>
      <c r="K43">
        <f t="shared" si="3"/>
        <v>0.36849136686004202</v>
      </c>
      <c r="L43">
        <f t="shared" si="4"/>
        <v>6.4659183476620799E-3</v>
      </c>
    </row>
    <row r="44" spans="1:12" x14ac:dyDescent="0.3">
      <c r="A44" t="s">
        <v>49</v>
      </c>
      <c r="E44">
        <v>10.157132888515999</v>
      </c>
      <c r="G44">
        <v>2.0549670581627599</v>
      </c>
      <c r="H44">
        <f t="shared" si="0"/>
        <v>-8.1021658303532398</v>
      </c>
      <c r="I44">
        <f t="shared" si="1"/>
        <v>3.6391927214981168E-3</v>
      </c>
      <c r="J44">
        <f t="shared" si="2"/>
        <v>0.36391927214981168</v>
      </c>
    </row>
    <row r="45" spans="1:12" x14ac:dyDescent="0.3">
      <c r="A45" t="s">
        <v>50</v>
      </c>
      <c r="D45" t="s">
        <v>89</v>
      </c>
      <c r="E45">
        <v>9.4849423910481399</v>
      </c>
      <c r="G45">
        <v>2.0549670581627599</v>
      </c>
      <c r="H45">
        <f t="shared" si="0"/>
        <v>-7.4299753328853804</v>
      </c>
      <c r="I45">
        <f t="shared" si="1"/>
        <v>5.7990193482124787E-3</v>
      </c>
      <c r="J45">
        <f t="shared" si="2"/>
        <v>0.57990193482124786</v>
      </c>
      <c r="K45">
        <f t="shared" si="3"/>
        <v>0.614873553280888</v>
      </c>
      <c r="L45">
        <f t="shared" si="4"/>
        <v>4.9457337123760298E-2</v>
      </c>
    </row>
    <row r="46" spans="1:12" x14ac:dyDescent="0.3">
      <c r="A46" t="s">
        <v>51</v>
      </c>
      <c r="E46">
        <v>9.3206553117136295</v>
      </c>
      <c r="G46">
        <v>2.0549670581627599</v>
      </c>
      <c r="H46">
        <f t="shared" si="0"/>
        <v>-7.26568825355087</v>
      </c>
      <c r="I46">
        <f t="shared" si="1"/>
        <v>6.4984517174052807E-3</v>
      </c>
      <c r="J46">
        <f t="shared" si="2"/>
        <v>0.64984517174052803</v>
      </c>
    </row>
    <row r="47" spans="1:12" x14ac:dyDescent="0.3">
      <c r="A47" t="s">
        <v>52</v>
      </c>
      <c r="D47" t="s">
        <v>87</v>
      </c>
      <c r="E47">
        <v>36.516062022509701</v>
      </c>
      <c r="G47">
        <v>2.0549670581627599</v>
      </c>
      <c r="H47">
        <f t="shared" si="0"/>
        <v>-34.461094964346941</v>
      </c>
      <c r="I47">
        <f t="shared" si="1"/>
        <v>4.2284065052991331E-11</v>
      </c>
      <c r="J47">
        <f t="shared" si="2"/>
        <v>4.2284065052991328E-9</v>
      </c>
      <c r="K47">
        <f t="shared" si="3"/>
        <v>4.6565803413279089E-9</v>
      </c>
      <c r="L47">
        <f t="shared" si="4"/>
        <v>6.0552924596520896E-10</v>
      </c>
    </row>
    <row r="48" spans="1:12" x14ac:dyDescent="0.3">
      <c r="A48" t="s">
        <v>53</v>
      </c>
      <c r="E48">
        <v>36.249998073304297</v>
      </c>
      <c r="G48">
        <v>2.0549670581627599</v>
      </c>
      <c r="H48">
        <f t="shared" si="0"/>
        <v>-34.195031015141538</v>
      </c>
      <c r="I48">
        <f t="shared" si="1"/>
        <v>5.0847541773566849E-11</v>
      </c>
      <c r="J48">
        <f t="shared" si="2"/>
        <v>5.0847541773566851E-9</v>
      </c>
    </row>
    <row r="49" spans="1:12" x14ac:dyDescent="0.3">
      <c r="A49" t="s">
        <v>54</v>
      </c>
      <c r="C49" t="s">
        <v>117</v>
      </c>
      <c r="D49" t="s">
        <v>107</v>
      </c>
      <c r="E49">
        <v>3.8093163351961201</v>
      </c>
      <c r="F49">
        <f>AVERAGE(E49:E50)</f>
        <v>3.6801782381748849</v>
      </c>
      <c r="H49">
        <f t="shared" si="0"/>
        <v>-3.8093163351961201</v>
      </c>
      <c r="I49">
        <f t="shared" si="1"/>
        <v>7.1331526841414736E-2</v>
      </c>
      <c r="J49">
        <f t="shared" si="2"/>
        <v>7.1331526841414732</v>
      </c>
    </row>
    <row r="50" spans="1:12" x14ac:dyDescent="0.3">
      <c r="A50" t="s">
        <v>55</v>
      </c>
      <c r="E50">
        <v>3.5510401411536501</v>
      </c>
      <c r="H50">
        <f t="shared" si="0"/>
        <v>-3.5510401411536501</v>
      </c>
      <c r="I50">
        <f t="shared" si="1"/>
        <v>8.5315983526123434E-2</v>
      </c>
      <c r="J50">
        <f t="shared" si="2"/>
        <v>8.5315983526123436</v>
      </c>
    </row>
    <row r="51" spans="1:12" x14ac:dyDescent="0.3">
      <c r="A51" t="s">
        <v>56</v>
      </c>
      <c r="D51" t="s">
        <v>115</v>
      </c>
      <c r="E51">
        <v>2.3173388098199599</v>
      </c>
      <c r="F51">
        <f t="shared" ref="F51" si="6">AVERAGE(E51:E52)</f>
        <v>2.0549670581627599</v>
      </c>
      <c r="H51">
        <f t="shared" si="0"/>
        <v>-2.3173388098199599</v>
      </c>
      <c r="I51">
        <f t="shared" si="1"/>
        <v>0.20063722298279518</v>
      </c>
      <c r="J51">
        <f t="shared" si="2"/>
        <v>20.063722298279519</v>
      </c>
    </row>
    <row r="52" spans="1:12" x14ac:dyDescent="0.3">
      <c r="A52" t="s">
        <v>57</v>
      </c>
      <c r="E52">
        <v>1.79259530650556</v>
      </c>
      <c r="H52">
        <f t="shared" si="0"/>
        <v>-1.79259530650556</v>
      </c>
      <c r="I52">
        <f t="shared" si="1"/>
        <v>0.28865231350607895</v>
      </c>
      <c r="J52">
        <f t="shared" si="2"/>
        <v>28.865231350607896</v>
      </c>
    </row>
    <row r="53" spans="1:12" x14ac:dyDescent="0.3">
      <c r="A53" t="s">
        <v>58</v>
      </c>
      <c r="B53" t="s">
        <v>119</v>
      </c>
      <c r="C53" t="s">
        <v>107</v>
      </c>
      <c r="D53" t="s">
        <v>86</v>
      </c>
      <c r="E53">
        <v>10.1305844671254</v>
      </c>
      <c r="G53">
        <v>3.6756113039326399</v>
      </c>
      <c r="H53">
        <f t="shared" si="0"/>
        <v>-6.4549731631927605</v>
      </c>
      <c r="I53">
        <f t="shared" si="1"/>
        <v>1.1398808476412586E-2</v>
      </c>
      <c r="J53">
        <f t="shared" si="2"/>
        <v>1.1398808476412587</v>
      </c>
      <c r="K53">
        <f t="shared" si="3"/>
        <v>1.17829436214849</v>
      </c>
      <c r="L53">
        <f t="shared" si="4"/>
        <v>5.4324913194542288E-2</v>
      </c>
    </row>
    <row r="54" spans="1:12" x14ac:dyDescent="0.3">
      <c r="A54" t="s">
        <v>59</v>
      </c>
      <c r="E54">
        <v>10.036484665416699</v>
      </c>
      <c r="G54">
        <v>3.6756113039326399</v>
      </c>
      <c r="H54">
        <f t="shared" si="0"/>
        <v>-6.3608733614840594</v>
      </c>
      <c r="I54">
        <f t="shared" si="1"/>
        <v>1.2167078766557215E-2</v>
      </c>
      <c r="J54">
        <f t="shared" si="2"/>
        <v>1.2167078766557216</v>
      </c>
    </row>
    <row r="55" spans="1:12" x14ac:dyDescent="0.3">
      <c r="A55" t="s">
        <v>60</v>
      </c>
      <c r="D55" t="s">
        <v>89</v>
      </c>
      <c r="E55">
        <v>9.8379886604836404</v>
      </c>
      <c r="G55">
        <v>3.6756113039326399</v>
      </c>
      <c r="H55">
        <f t="shared" si="0"/>
        <v>-6.1623773565510005</v>
      </c>
      <c r="I55">
        <f t="shared" si="1"/>
        <v>1.3961740800586766E-2</v>
      </c>
      <c r="J55">
        <f t="shared" si="2"/>
        <v>1.3961740800586766</v>
      </c>
      <c r="K55">
        <f t="shared" si="3"/>
        <v>1.4714871672405541</v>
      </c>
      <c r="L55">
        <f t="shared" si="4"/>
        <v>0.1065087893167984</v>
      </c>
    </row>
    <row r="56" spans="1:12" x14ac:dyDescent="0.3">
      <c r="A56" t="s">
        <v>61</v>
      </c>
      <c r="E56">
        <v>9.6901805868750994</v>
      </c>
      <c r="G56">
        <v>3.6756113039326399</v>
      </c>
      <c r="H56">
        <f t="shared" si="0"/>
        <v>-6.0145692829424595</v>
      </c>
      <c r="I56">
        <f t="shared" si="1"/>
        <v>1.5468002544224315E-2</v>
      </c>
      <c r="J56">
        <f t="shared" si="2"/>
        <v>1.5468002544224315</v>
      </c>
    </row>
    <row r="57" spans="1:12" x14ac:dyDescent="0.3">
      <c r="A57" t="s">
        <v>62</v>
      </c>
      <c r="D57" t="s">
        <v>87</v>
      </c>
      <c r="E57">
        <v>30.6468474186096</v>
      </c>
      <c r="G57">
        <v>3.6756113039326399</v>
      </c>
      <c r="H57">
        <f t="shared" si="0"/>
        <v>-26.971236114676959</v>
      </c>
      <c r="I57">
        <f t="shared" si="1"/>
        <v>7.600618061304263E-9</v>
      </c>
      <c r="J57">
        <f t="shared" si="2"/>
        <v>7.6006180613042632E-7</v>
      </c>
      <c r="K57">
        <f t="shared" si="3"/>
        <v>7.9244460626802489E-7</v>
      </c>
      <c r="L57">
        <f t="shared" si="4"/>
        <v>4.5796195142209223E-8</v>
      </c>
    </row>
    <row r="58" spans="1:12" x14ac:dyDescent="0.3">
      <c r="A58" t="s">
        <v>63</v>
      </c>
      <c r="E58">
        <v>30.528871888223801</v>
      </c>
      <c r="G58">
        <v>3.6756113039326399</v>
      </c>
      <c r="H58">
        <f t="shared" si="0"/>
        <v>-26.85326058429116</v>
      </c>
      <c r="I58">
        <f t="shared" si="1"/>
        <v>8.2482740640562348E-9</v>
      </c>
      <c r="J58">
        <f t="shared" si="2"/>
        <v>8.2482740640562345E-7</v>
      </c>
    </row>
    <row r="59" spans="1:12" x14ac:dyDescent="0.3">
      <c r="A59" t="s">
        <v>64</v>
      </c>
      <c r="C59" t="s">
        <v>115</v>
      </c>
      <c r="D59" t="s">
        <v>86</v>
      </c>
      <c r="E59">
        <v>10.006971376758401</v>
      </c>
      <c r="G59">
        <v>2.4952826713897149</v>
      </c>
      <c r="H59">
        <f t="shared" si="0"/>
        <v>-7.5116887053686856</v>
      </c>
      <c r="I59">
        <f t="shared" si="1"/>
        <v>5.4796949404638494E-3</v>
      </c>
      <c r="J59">
        <f t="shared" si="2"/>
        <v>0.54796949404638495</v>
      </c>
      <c r="K59">
        <f t="shared" si="3"/>
        <v>0.51910028126929042</v>
      </c>
      <c r="L59">
        <f t="shared" si="4"/>
        <v>4.0827232244401809E-2</v>
      </c>
    </row>
    <row r="60" spans="1:12" x14ac:dyDescent="0.3">
      <c r="A60" t="s">
        <v>65</v>
      </c>
      <c r="E60">
        <v>10.167605037862399</v>
      </c>
      <c r="G60">
        <v>2.4952826713897149</v>
      </c>
      <c r="H60">
        <f t="shared" si="0"/>
        <v>-7.6723223664726845</v>
      </c>
      <c r="I60">
        <f t="shared" si="1"/>
        <v>4.9023106849219577E-3</v>
      </c>
      <c r="J60">
        <f t="shared" si="2"/>
        <v>0.49023106849219578</v>
      </c>
    </row>
    <row r="61" spans="1:12" x14ac:dyDescent="0.3">
      <c r="A61" t="s">
        <v>66</v>
      </c>
      <c r="D61" t="s">
        <v>89</v>
      </c>
      <c r="E61">
        <v>9.3421690187339106</v>
      </c>
      <c r="G61">
        <v>2.4952826713897149</v>
      </c>
      <c r="H61">
        <f t="shared" si="0"/>
        <v>-6.8468863473441957</v>
      </c>
      <c r="I61">
        <f t="shared" si="1"/>
        <v>8.6872402547152824E-3</v>
      </c>
      <c r="J61">
        <f t="shared" si="2"/>
        <v>0.86872402547152827</v>
      </c>
      <c r="K61">
        <f t="shared" si="3"/>
        <v>0.8821340601051364</v>
      </c>
      <c r="L61">
        <f t="shared" si="4"/>
        <v>1.8964652850741528E-2</v>
      </c>
    </row>
    <row r="62" spans="1:12" x14ac:dyDescent="0.3">
      <c r="A62" t="s">
        <v>67</v>
      </c>
      <c r="E62">
        <v>9.2983024867721706</v>
      </c>
      <c r="G62">
        <v>2.4952826713897149</v>
      </c>
      <c r="H62">
        <f t="shared" si="0"/>
        <v>-6.8030198153824557</v>
      </c>
      <c r="I62">
        <f t="shared" si="1"/>
        <v>8.9554409473874448E-3</v>
      </c>
      <c r="J62">
        <f t="shared" si="2"/>
        <v>0.89554409473874452</v>
      </c>
    </row>
    <row r="63" spans="1:12" x14ac:dyDescent="0.3">
      <c r="A63" t="s">
        <v>68</v>
      </c>
      <c r="D63" t="s">
        <v>87</v>
      </c>
      <c r="E63">
        <v>33.672645681033003</v>
      </c>
      <c r="G63">
        <v>2.4952826713897149</v>
      </c>
      <c r="H63">
        <f t="shared" si="0"/>
        <v>-31.177363009643287</v>
      </c>
      <c r="I63">
        <f t="shared" si="1"/>
        <v>4.1179260986508558E-10</v>
      </c>
      <c r="J63">
        <f t="shared" si="2"/>
        <v>4.117926098650856E-8</v>
      </c>
      <c r="K63">
        <f t="shared" si="3"/>
        <v>2.4560794797143287E-8</v>
      </c>
      <c r="L63">
        <f t="shared" si="4"/>
        <v>2.3502060270839096E-8</v>
      </c>
    </row>
    <row r="64" spans="1:12" x14ac:dyDescent="0.3">
      <c r="A64" t="s">
        <v>69</v>
      </c>
      <c r="E64">
        <v>36.046929662648402</v>
      </c>
      <c r="G64">
        <v>2.4952826713897149</v>
      </c>
      <c r="H64">
        <f t="shared" si="0"/>
        <v>-33.551646991258686</v>
      </c>
      <c r="I64">
        <f t="shared" si="1"/>
        <v>7.9423286077780147E-11</v>
      </c>
      <c r="J64">
        <f t="shared" si="2"/>
        <v>7.9423286077780155E-9</v>
      </c>
    </row>
    <row r="65" spans="1:24" x14ac:dyDescent="0.3">
      <c r="A65" t="s">
        <v>70</v>
      </c>
      <c r="C65" t="s">
        <v>117</v>
      </c>
      <c r="D65" t="s">
        <v>107</v>
      </c>
      <c r="E65">
        <v>3.7802149239811502</v>
      </c>
      <c r="F65">
        <f>AVERAGE(E65:E66)</f>
        <v>3.6756113039326399</v>
      </c>
    </row>
    <row r="66" spans="1:24" x14ac:dyDescent="0.3">
      <c r="A66" t="s">
        <v>71</v>
      </c>
      <c r="E66">
        <v>3.57100768388413</v>
      </c>
    </row>
    <row r="67" spans="1:24" x14ac:dyDescent="0.3">
      <c r="A67" t="s">
        <v>72</v>
      </c>
      <c r="D67" t="s">
        <v>115</v>
      </c>
      <c r="E67">
        <v>2.3574612309171998</v>
      </c>
      <c r="F67">
        <f t="shared" ref="F67" si="7">AVERAGE(E67:E68)</f>
        <v>2.4952826713897149</v>
      </c>
    </row>
    <row r="68" spans="1:24" x14ac:dyDescent="0.3">
      <c r="A68" t="s">
        <v>73</v>
      </c>
      <c r="E68">
        <v>2.63310411186223</v>
      </c>
    </row>
    <row r="77" spans="1:24" x14ac:dyDescent="0.3">
      <c r="B77" t="s">
        <v>114</v>
      </c>
      <c r="C77" t="s">
        <v>107</v>
      </c>
      <c r="D77" t="s">
        <v>86</v>
      </c>
      <c r="E77">
        <v>3.1780553662492821</v>
      </c>
      <c r="F77">
        <v>6.5151059384365967E-2</v>
      </c>
      <c r="G77" t="s">
        <v>114</v>
      </c>
      <c r="H77" t="s">
        <v>107</v>
      </c>
      <c r="I77" t="s">
        <v>86</v>
      </c>
      <c r="J77">
        <v>3.1780553662492821</v>
      </c>
      <c r="K77">
        <v>6.5151059384365967E-2</v>
      </c>
    </row>
    <row r="78" spans="1:24" x14ac:dyDescent="0.3">
      <c r="D78" t="s">
        <v>89</v>
      </c>
      <c r="E78">
        <v>7.4666464935694714</v>
      </c>
      <c r="F78">
        <v>0.20031926732810931</v>
      </c>
      <c r="H78" t="s">
        <v>115</v>
      </c>
      <c r="I78" t="s">
        <v>86</v>
      </c>
      <c r="J78">
        <v>1.9856517266348801</v>
      </c>
      <c r="K78">
        <v>7.4558563269870606E-2</v>
      </c>
    </row>
    <row r="79" spans="1:24" x14ac:dyDescent="0.3">
      <c r="D79" t="s">
        <v>87</v>
      </c>
      <c r="E79">
        <v>1.4106485954944895E-6</v>
      </c>
      <c r="F79">
        <v>1.2806508830844683E-6</v>
      </c>
    </row>
    <row r="80" spans="1:24" x14ac:dyDescent="0.3">
      <c r="P80" t="s">
        <v>120</v>
      </c>
      <c r="X80" t="s">
        <v>121</v>
      </c>
    </row>
    <row r="81" spans="2:12" x14ac:dyDescent="0.3">
      <c r="C81" t="s">
        <v>115</v>
      </c>
      <c r="D81" t="s">
        <v>86</v>
      </c>
      <c r="E81">
        <v>1.9856517266348801</v>
      </c>
      <c r="F81">
        <v>7.4558563269870606E-2</v>
      </c>
      <c r="H81" t="s">
        <v>107</v>
      </c>
      <c r="I81" t="s">
        <v>89</v>
      </c>
      <c r="J81">
        <v>7.4666464935694714</v>
      </c>
      <c r="K81">
        <v>0.20031926732810931</v>
      </c>
    </row>
    <row r="82" spans="2:12" x14ac:dyDescent="0.3">
      <c r="D82" t="s">
        <v>89</v>
      </c>
      <c r="E82">
        <v>5.6995750134274257</v>
      </c>
      <c r="F82">
        <v>0.27999398815605947</v>
      </c>
      <c r="H82" t="s">
        <v>115</v>
      </c>
      <c r="I82" t="s">
        <v>89</v>
      </c>
      <c r="J82">
        <v>5.6995750134274257</v>
      </c>
      <c r="K82">
        <v>0.27999398815605947</v>
      </c>
    </row>
    <row r="85" spans="2:12" x14ac:dyDescent="0.3">
      <c r="B85" t="s">
        <v>118</v>
      </c>
      <c r="C85" t="s">
        <v>107</v>
      </c>
      <c r="D85" t="s">
        <v>86</v>
      </c>
      <c r="E85">
        <v>1.0983517265146761</v>
      </c>
      <c r="F85">
        <v>6.5079911446708355E-2</v>
      </c>
    </row>
    <row r="86" spans="2:12" x14ac:dyDescent="0.3">
      <c r="D86" t="s">
        <v>89</v>
      </c>
      <c r="E86">
        <v>1.4136819195600538</v>
      </c>
      <c r="F86">
        <v>3.3675773651474498E-2</v>
      </c>
    </row>
    <row r="87" spans="2:12" x14ac:dyDescent="0.3">
      <c r="D87" t="s">
        <v>87</v>
      </c>
      <c r="E87">
        <v>3.3590369227894482E-7</v>
      </c>
      <c r="F87">
        <v>2.8590479495932062E-7</v>
      </c>
    </row>
    <row r="89" spans="2:12" x14ac:dyDescent="0.3">
      <c r="C89" t="s">
        <v>115</v>
      </c>
      <c r="D89" t="s">
        <v>86</v>
      </c>
      <c r="E89">
        <v>0.36849136686004202</v>
      </c>
      <c r="F89">
        <v>6.4659183476620799E-3</v>
      </c>
    </row>
    <row r="90" spans="2:12" x14ac:dyDescent="0.3">
      <c r="D90" t="s">
        <v>89</v>
      </c>
      <c r="E90">
        <v>0.614873553280888</v>
      </c>
      <c r="F90">
        <v>4.9457337123760298E-2</v>
      </c>
    </row>
    <row r="91" spans="2:12" x14ac:dyDescent="0.3">
      <c r="D91" t="s">
        <v>87</v>
      </c>
      <c r="E91">
        <v>4.6565803413279089E-9</v>
      </c>
      <c r="F91">
        <v>6.0552924596520896E-10</v>
      </c>
    </row>
    <row r="94" spans="2:12" x14ac:dyDescent="0.3">
      <c r="B94" t="s">
        <v>119</v>
      </c>
      <c r="C94" t="s">
        <v>107</v>
      </c>
      <c r="D94" t="s">
        <v>86</v>
      </c>
      <c r="E94">
        <v>1.17829436214849</v>
      </c>
      <c r="F94">
        <v>5.4324913194542288E-2</v>
      </c>
      <c r="H94" t="s">
        <v>119</v>
      </c>
      <c r="I94" t="s">
        <v>107</v>
      </c>
      <c r="J94" t="s">
        <v>86</v>
      </c>
      <c r="K94">
        <v>1.17829436214849</v>
      </c>
      <c r="L94">
        <v>5.4324913194542288E-2</v>
      </c>
    </row>
    <row r="95" spans="2:12" x14ac:dyDescent="0.3">
      <c r="D95" t="s">
        <v>89</v>
      </c>
      <c r="E95">
        <v>1.4714871672405541</v>
      </c>
      <c r="F95">
        <v>0.1065087893167984</v>
      </c>
      <c r="I95" t="s">
        <v>115</v>
      </c>
      <c r="J95" t="s">
        <v>86</v>
      </c>
      <c r="K95">
        <v>0.51910028126929042</v>
      </c>
      <c r="L95">
        <v>4.0827232244401809E-2</v>
      </c>
    </row>
    <row r="96" spans="2:12" x14ac:dyDescent="0.3">
      <c r="D96" t="s">
        <v>87</v>
      </c>
      <c r="E96">
        <v>7.9244460626802489E-7</v>
      </c>
      <c r="F96">
        <v>4.5796195142209223E-8</v>
      </c>
    </row>
    <row r="97" spans="3:24" x14ac:dyDescent="0.3">
      <c r="I97" t="s">
        <v>107</v>
      </c>
      <c r="J97" t="s">
        <v>89</v>
      </c>
      <c r="K97">
        <v>1.4136819195600538</v>
      </c>
      <c r="L97">
        <v>3.3675773651474498E-2</v>
      </c>
    </row>
    <row r="98" spans="3:24" x14ac:dyDescent="0.3">
      <c r="C98" t="s">
        <v>115</v>
      </c>
      <c r="D98" t="s">
        <v>86</v>
      </c>
      <c r="E98">
        <v>0.51910028126929042</v>
      </c>
      <c r="F98">
        <v>4.0827232244401809E-2</v>
      </c>
      <c r="I98" t="s">
        <v>115</v>
      </c>
      <c r="J98" t="s">
        <v>89</v>
      </c>
      <c r="K98">
        <v>0.614873553280888</v>
      </c>
      <c r="L98">
        <v>4.9457337123760298E-2</v>
      </c>
      <c r="P98" t="s">
        <v>122</v>
      </c>
      <c r="X98" t="s">
        <v>123</v>
      </c>
    </row>
    <row r="99" spans="3:24" x14ac:dyDescent="0.3">
      <c r="D99" t="s">
        <v>89</v>
      </c>
      <c r="E99">
        <v>0.8821340601051364</v>
      </c>
      <c r="F99">
        <v>1.8964652850741528E-2</v>
      </c>
    </row>
    <row r="100" spans="3:24" x14ac:dyDescent="0.3">
      <c r="D100" t="s">
        <v>87</v>
      </c>
      <c r="E100">
        <v>2.4560794797143287E-8</v>
      </c>
      <c r="F100">
        <v>2.3502060270839096E-8</v>
      </c>
    </row>
    <row r="111" spans="3:24" x14ac:dyDescent="0.3">
      <c r="C111" s="2" t="s">
        <v>134</v>
      </c>
      <c r="D111" s="2"/>
      <c r="E111" s="2"/>
      <c r="F111" s="2"/>
      <c r="G111" s="2"/>
      <c r="H111" s="2"/>
      <c r="I111" s="2"/>
      <c r="J111" s="2"/>
      <c r="K111" s="2"/>
      <c r="L111" s="2"/>
    </row>
    <row r="114" spans="3:30" x14ac:dyDescent="0.3">
      <c r="C114" t="s">
        <v>114</v>
      </c>
      <c r="D114" t="s">
        <v>107</v>
      </c>
      <c r="E114" t="s">
        <v>86</v>
      </c>
      <c r="F114">
        <v>3.1780553662492821</v>
      </c>
      <c r="G114">
        <v>6.5151059384365967E-2</v>
      </c>
      <c r="K114" t="s">
        <v>102</v>
      </c>
      <c r="L114" t="s">
        <v>114</v>
      </c>
      <c r="M114">
        <v>3.1780553662492821</v>
      </c>
      <c r="N114">
        <v>6.5151059384365967E-2</v>
      </c>
      <c r="P114" t="s">
        <v>124</v>
      </c>
      <c r="Q114" t="s">
        <v>114</v>
      </c>
      <c r="R114">
        <v>7.4666464935694714</v>
      </c>
      <c r="S114">
        <v>0.20031926732810931</v>
      </c>
      <c r="V114" t="s">
        <v>125</v>
      </c>
      <c r="AA114" t="s">
        <v>126</v>
      </c>
    </row>
    <row r="115" spans="3:30" x14ac:dyDescent="0.3">
      <c r="E115" t="s">
        <v>89</v>
      </c>
      <c r="F115">
        <v>7.4666464935694714</v>
      </c>
      <c r="G115">
        <v>0.20031926732810931</v>
      </c>
      <c r="L115" t="s">
        <v>119</v>
      </c>
      <c r="M115">
        <v>1.17829436214849</v>
      </c>
      <c r="N115">
        <v>5.4324913194542288E-2</v>
      </c>
      <c r="Q115" t="s">
        <v>119</v>
      </c>
      <c r="R115">
        <v>1.4714871672405541</v>
      </c>
      <c r="S115">
        <v>0.1065087893167984</v>
      </c>
      <c r="V115" t="s">
        <v>127</v>
      </c>
      <c r="AA115" t="s">
        <v>127</v>
      </c>
    </row>
    <row r="116" spans="3:30" x14ac:dyDescent="0.3">
      <c r="V116" t="s">
        <v>102</v>
      </c>
      <c r="W116" t="s">
        <v>128</v>
      </c>
      <c r="X116">
        <v>2.6449807564274189E-2</v>
      </c>
      <c r="Y116">
        <v>5.0291808685063279E-4</v>
      </c>
      <c r="AA116" t="s">
        <v>102</v>
      </c>
      <c r="AB116" t="s">
        <v>105</v>
      </c>
      <c r="AC116">
        <v>1.4025938156744676E-2</v>
      </c>
      <c r="AD116">
        <v>4.3057913831365111E-4</v>
      </c>
    </row>
    <row r="117" spans="3:30" x14ac:dyDescent="0.3">
      <c r="L117" t="s">
        <v>129</v>
      </c>
      <c r="Q117" t="s">
        <v>130</v>
      </c>
      <c r="V117" t="s">
        <v>131</v>
      </c>
      <c r="W117" t="s">
        <v>132</v>
      </c>
      <c r="X117">
        <v>3.1780553662492821</v>
      </c>
      <c r="Y117">
        <v>6.5151059384365967E-2</v>
      </c>
      <c r="AA117" t="s">
        <v>133</v>
      </c>
      <c r="AB117" t="s">
        <v>119</v>
      </c>
      <c r="AC117">
        <v>1.17829436214849</v>
      </c>
      <c r="AD117">
        <v>5.4324913194542288E-2</v>
      </c>
    </row>
    <row r="118" spans="3:30" x14ac:dyDescent="0.3">
      <c r="C118" t="s">
        <v>119</v>
      </c>
      <c r="D118" t="s">
        <v>107</v>
      </c>
      <c r="E118" t="s">
        <v>86</v>
      </c>
      <c r="F118">
        <v>1.17829436214849</v>
      </c>
      <c r="G118">
        <v>5.4324913194542288E-2</v>
      </c>
      <c r="V118" t="s">
        <v>102</v>
      </c>
      <c r="W118" t="s">
        <v>105</v>
      </c>
      <c r="X118">
        <v>1.4025938156744676E-2</v>
      </c>
      <c r="Y118">
        <v>4.3057913831365111E-4</v>
      </c>
    </row>
    <row r="119" spans="3:30" x14ac:dyDescent="0.3">
      <c r="E119" t="s">
        <v>89</v>
      </c>
      <c r="F119">
        <v>1.4714871672405541</v>
      </c>
      <c r="G119">
        <v>0.1065087893167984</v>
      </c>
      <c r="V119" t="s">
        <v>133</v>
      </c>
      <c r="W119" t="s">
        <v>119</v>
      </c>
      <c r="X119">
        <v>1.17829436214849</v>
      </c>
      <c r="Y119">
        <v>5.4324913194542288E-2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A4275-D1B7-4C51-9BFF-7699AF2D9679}">
  <dimension ref="A1:Y116"/>
  <sheetViews>
    <sheetView workbookViewId="0">
      <selection activeCell="K59" sqref="K59"/>
    </sheetView>
  </sheetViews>
  <sheetFormatPr defaultRowHeight="14.4" x14ac:dyDescent="0.3"/>
  <sheetData>
    <row r="1" spans="1:2" x14ac:dyDescent="0.3">
      <c r="A1" t="s">
        <v>0</v>
      </c>
      <c r="B1" t="s">
        <v>135</v>
      </c>
    </row>
    <row r="2" spans="1:2" x14ac:dyDescent="0.3">
      <c r="A2" t="s">
        <v>1</v>
      </c>
      <c r="B2" t="s">
        <v>136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  <c r="B5" t="s">
        <v>137</v>
      </c>
    </row>
    <row r="6" spans="1:2" x14ac:dyDescent="0.3">
      <c r="A6" t="s">
        <v>6</v>
      </c>
      <c r="B6" t="s">
        <v>138</v>
      </c>
    </row>
    <row r="7" spans="1:2" x14ac:dyDescent="0.3">
      <c r="A7" t="s">
        <v>8</v>
      </c>
      <c r="B7">
        <v>25</v>
      </c>
    </row>
    <row r="8" spans="1:2" x14ac:dyDescent="0.3">
      <c r="A8" t="s">
        <v>9</v>
      </c>
      <c r="B8">
        <v>105</v>
      </c>
    </row>
    <row r="9" spans="1:2" x14ac:dyDescent="0.3">
      <c r="A9" t="s">
        <v>10</v>
      </c>
      <c r="B9" t="s">
        <v>139</v>
      </c>
    </row>
    <row r="10" spans="1:2" x14ac:dyDescent="0.3">
      <c r="A10" t="s">
        <v>12</v>
      </c>
      <c r="B10" t="s">
        <v>13</v>
      </c>
    </row>
    <row r="11" spans="1:2" x14ac:dyDescent="0.3">
      <c r="A11" t="s">
        <v>14</v>
      </c>
      <c r="B11" t="s">
        <v>140</v>
      </c>
    </row>
    <row r="12" spans="1:2" x14ac:dyDescent="0.3">
      <c r="A12" t="s">
        <v>16</v>
      </c>
      <c r="B12" t="s">
        <v>141</v>
      </c>
    </row>
    <row r="13" spans="1:2" x14ac:dyDescent="0.3">
      <c r="A13" t="s">
        <v>18</v>
      </c>
      <c r="B13" t="s">
        <v>19</v>
      </c>
    </row>
    <row r="15" spans="1:2" x14ac:dyDescent="0.3">
      <c r="A15" t="s">
        <v>20</v>
      </c>
      <c r="B15" t="s">
        <v>21</v>
      </c>
    </row>
    <row r="16" spans="1:2" x14ac:dyDescent="0.3">
      <c r="A16" t="s">
        <v>22</v>
      </c>
      <c r="B16">
        <v>3</v>
      </c>
    </row>
    <row r="17" spans="1:16" x14ac:dyDescent="0.3">
      <c r="A17" t="s">
        <v>23</v>
      </c>
      <c r="B17">
        <v>5</v>
      </c>
    </row>
    <row r="20" spans="1:16" x14ac:dyDescent="0.3">
      <c r="A20" t="s">
        <v>24</v>
      </c>
      <c r="E20" t="s">
        <v>25</v>
      </c>
      <c r="K20" t="s">
        <v>97</v>
      </c>
      <c r="L20" t="s">
        <v>98</v>
      </c>
      <c r="N20" t="s">
        <v>100</v>
      </c>
    </row>
    <row r="21" spans="1:16" x14ac:dyDescent="0.3">
      <c r="A21" t="s">
        <v>26</v>
      </c>
      <c r="B21" t="s">
        <v>142</v>
      </c>
      <c r="C21" t="s">
        <v>143</v>
      </c>
      <c r="D21" t="s">
        <v>89</v>
      </c>
      <c r="E21">
        <v>15.665424947123199</v>
      </c>
      <c r="G21">
        <v>10.18270261105795</v>
      </c>
      <c r="H21">
        <f>G21-E21</f>
        <v>-5.4827223360652493</v>
      </c>
      <c r="I21">
        <f>POWER(2,H21)</f>
        <v>2.236331179832108E-2</v>
      </c>
      <c r="J21">
        <f>I21*100</f>
        <v>2.2363311798321082</v>
      </c>
      <c r="K21">
        <f>AVERAGE(J21:J22)</f>
        <v>2.1388670621903123</v>
      </c>
      <c r="L21">
        <f>STDEV(J21:J22)</f>
        <v>0.13783507701375455</v>
      </c>
      <c r="N21">
        <f>K21/K23</f>
        <v>0.10612621279803919</v>
      </c>
    </row>
    <row r="22" spans="1:16" x14ac:dyDescent="0.3">
      <c r="A22" t="s">
        <v>27</v>
      </c>
      <c r="E22">
        <v>15.7969978224183</v>
      </c>
      <c r="G22">
        <v>10.18270261105795</v>
      </c>
      <c r="H22">
        <f t="shared" ref="H22:H48" si="0">G22-E22</f>
        <v>-5.6142952113603499</v>
      </c>
      <c r="I22">
        <f t="shared" ref="I22:I48" si="1">POWER(2,H22)</f>
        <v>2.0414029445485166E-2</v>
      </c>
      <c r="J22">
        <f t="shared" ref="J22:J48" si="2">I22*100</f>
        <v>2.0414029445485165</v>
      </c>
    </row>
    <row r="23" spans="1:16" x14ac:dyDescent="0.3">
      <c r="A23" t="s">
        <v>28</v>
      </c>
      <c r="D23" t="s">
        <v>144</v>
      </c>
      <c r="E23">
        <v>12.430371751733199</v>
      </c>
      <c r="G23">
        <v>10.18270261105795</v>
      </c>
      <c r="H23">
        <f t="shared" si="0"/>
        <v>-2.2476691406752494</v>
      </c>
      <c r="I23">
        <f t="shared" si="1"/>
        <v>0.21056402239864019</v>
      </c>
      <c r="J23">
        <f t="shared" si="2"/>
        <v>21.05640223986402</v>
      </c>
      <c r="K23">
        <f t="shared" ref="K23:K47" si="3">AVERAGE(J23:J24)</f>
        <v>20.153994058570895</v>
      </c>
      <c r="L23">
        <f t="shared" ref="L23:L47" si="4">STDEV(J23:J24)</f>
        <v>1.2761978887811747</v>
      </c>
    </row>
    <row r="24" spans="1:16" x14ac:dyDescent="0.3">
      <c r="A24" t="s">
        <v>29</v>
      </c>
      <c r="E24">
        <v>12.5596534111484</v>
      </c>
      <c r="G24">
        <v>10.18270261105795</v>
      </c>
      <c r="H24">
        <f t="shared" si="0"/>
        <v>-2.3769508000904498</v>
      </c>
      <c r="I24">
        <f t="shared" si="1"/>
        <v>0.19251585877277771</v>
      </c>
      <c r="J24">
        <f t="shared" si="2"/>
        <v>19.251585877277773</v>
      </c>
    </row>
    <row r="25" spans="1:16" x14ac:dyDescent="0.3">
      <c r="A25" t="s">
        <v>30</v>
      </c>
      <c r="D25" t="s">
        <v>87</v>
      </c>
      <c r="E25">
        <v>21.351746850404801</v>
      </c>
      <c r="G25">
        <v>10.18270261105795</v>
      </c>
      <c r="H25">
        <f t="shared" si="0"/>
        <v>-11.169044239346851</v>
      </c>
      <c r="I25">
        <f t="shared" si="1"/>
        <v>4.3429283166445374E-4</v>
      </c>
      <c r="J25">
        <f t="shared" si="2"/>
        <v>4.3429283166445377E-2</v>
      </c>
      <c r="K25">
        <f t="shared" si="3"/>
        <v>4.3484422919778262E-2</v>
      </c>
      <c r="L25">
        <f t="shared" si="4"/>
        <v>7.797938698927772E-5</v>
      </c>
    </row>
    <row r="26" spans="1:16" x14ac:dyDescent="0.3">
      <c r="A26" t="s">
        <v>31</v>
      </c>
      <c r="E26">
        <v>21.3480880739518</v>
      </c>
      <c r="G26">
        <v>10.18270261105795</v>
      </c>
      <c r="H26">
        <f t="shared" si="0"/>
        <v>-11.16538546289385</v>
      </c>
      <c r="I26">
        <f t="shared" si="1"/>
        <v>4.3539562673111155E-4</v>
      </c>
      <c r="J26">
        <f t="shared" si="2"/>
        <v>4.3539562673111154E-2</v>
      </c>
    </row>
    <row r="27" spans="1:16" x14ac:dyDescent="0.3">
      <c r="A27" t="s">
        <v>32</v>
      </c>
      <c r="C27" t="s">
        <v>145</v>
      </c>
      <c r="D27" t="s">
        <v>89</v>
      </c>
      <c r="E27">
        <v>16.173741625383201</v>
      </c>
      <c r="G27">
        <v>10.181300559955</v>
      </c>
      <c r="H27">
        <f t="shared" si="0"/>
        <v>-5.992441065428201</v>
      </c>
      <c r="I27">
        <f t="shared" si="1"/>
        <v>1.5707081314533491E-2</v>
      </c>
      <c r="J27">
        <f t="shared" si="2"/>
        <v>1.5707081314533491</v>
      </c>
      <c r="K27">
        <f t="shared" si="3"/>
        <v>1.5580951418600852</v>
      </c>
      <c r="L27">
        <f t="shared" si="4"/>
        <v>1.783746094486444E-2</v>
      </c>
      <c r="N27">
        <f>K27/K29</f>
        <v>8.5183747488954367E-2</v>
      </c>
      <c r="P27" t="s">
        <v>146</v>
      </c>
    </row>
    <row r="28" spans="1:16" x14ac:dyDescent="0.3">
      <c r="A28" t="s">
        <v>33</v>
      </c>
      <c r="E28">
        <v>16.197099756151399</v>
      </c>
      <c r="G28">
        <v>10.181300559955</v>
      </c>
      <c r="H28">
        <f t="shared" si="0"/>
        <v>-6.015799196196399</v>
      </c>
      <c r="I28">
        <f t="shared" si="1"/>
        <v>1.5454821522668213E-2</v>
      </c>
      <c r="J28">
        <f t="shared" si="2"/>
        <v>1.5454821522668214</v>
      </c>
    </row>
    <row r="29" spans="1:16" x14ac:dyDescent="0.3">
      <c r="A29" t="s">
        <v>34</v>
      </c>
      <c r="D29" t="s">
        <v>144</v>
      </c>
      <c r="E29">
        <v>12.6036949741281</v>
      </c>
      <c r="G29">
        <v>10.181300559955</v>
      </c>
      <c r="H29">
        <f t="shared" si="0"/>
        <v>-2.4223944141731</v>
      </c>
      <c r="I29">
        <f t="shared" si="1"/>
        <v>0.18654629159574063</v>
      </c>
      <c r="J29">
        <f t="shared" si="2"/>
        <v>18.654629159574064</v>
      </c>
      <c r="K29">
        <f t="shared" si="3"/>
        <v>18.290990802701195</v>
      </c>
      <c r="L29">
        <f t="shared" si="4"/>
        <v>0.51426229608868135</v>
      </c>
    </row>
    <row r="30" spans="1:16" x14ac:dyDescent="0.3">
      <c r="A30" t="s">
        <v>35</v>
      </c>
      <c r="E30">
        <v>12.661066211549899</v>
      </c>
      <c r="G30">
        <v>10.181300559955</v>
      </c>
      <c r="H30">
        <f t="shared" si="0"/>
        <v>-2.4797656515948994</v>
      </c>
      <c r="I30">
        <f t="shared" si="1"/>
        <v>0.17927352445828323</v>
      </c>
      <c r="J30">
        <f t="shared" si="2"/>
        <v>17.927352445828323</v>
      </c>
    </row>
    <row r="31" spans="1:16" x14ac:dyDescent="0.3">
      <c r="A31" t="s">
        <v>36</v>
      </c>
      <c r="D31" t="s">
        <v>87</v>
      </c>
      <c r="E31">
        <v>21.668096560234002</v>
      </c>
      <c r="G31">
        <v>10.181300559955</v>
      </c>
      <c r="H31">
        <f t="shared" si="0"/>
        <v>-11.486796000279002</v>
      </c>
      <c r="I31">
        <f t="shared" si="1"/>
        <v>3.4844148009017655E-4</v>
      </c>
      <c r="J31">
        <f t="shared" si="2"/>
        <v>3.4844148009017653E-2</v>
      </c>
      <c r="K31">
        <f t="shared" si="3"/>
        <v>3.4464520551629789E-2</v>
      </c>
      <c r="L31">
        <f t="shared" si="4"/>
        <v>5.3687429888713163E-4</v>
      </c>
    </row>
    <row r="32" spans="1:16" x14ac:dyDescent="0.3">
      <c r="A32" t="s">
        <v>37</v>
      </c>
      <c r="E32">
        <v>21.699880481403302</v>
      </c>
      <c r="G32">
        <v>10.181300559955</v>
      </c>
      <c r="H32">
        <f t="shared" si="0"/>
        <v>-11.518579921448302</v>
      </c>
      <c r="I32">
        <f t="shared" si="1"/>
        <v>3.4084893094241922E-4</v>
      </c>
      <c r="J32">
        <f t="shared" si="2"/>
        <v>3.4084893094241925E-2</v>
      </c>
    </row>
    <row r="33" spans="1:25" x14ac:dyDescent="0.3">
      <c r="A33" t="s">
        <v>38</v>
      </c>
      <c r="C33" t="s">
        <v>117</v>
      </c>
      <c r="D33" t="s">
        <v>143</v>
      </c>
      <c r="E33">
        <v>10.1613764809473</v>
      </c>
      <c r="F33">
        <f>AVERAGE(E33:E34)</f>
        <v>10.18270261105795</v>
      </c>
      <c r="H33">
        <f t="shared" si="0"/>
        <v>-10.1613764809473</v>
      </c>
      <c r="I33">
        <f t="shared" si="1"/>
        <v>8.7321438601142267E-4</v>
      </c>
      <c r="J33">
        <f t="shared" si="2"/>
        <v>8.7321438601142262E-2</v>
      </c>
    </row>
    <row r="34" spans="1:25" x14ac:dyDescent="0.3">
      <c r="A34" t="s">
        <v>39</v>
      </c>
      <c r="E34">
        <v>10.204028741168599</v>
      </c>
      <c r="H34">
        <f t="shared" si="0"/>
        <v>-10.204028741168599</v>
      </c>
      <c r="I34">
        <f t="shared" si="1"/>
        <v>8.4777630156763464E-4</v>
      </c>
      <c r="J34">
        <f t="shared" si="2"/>
        <v>8.477763015676347E-2</v>
      </c>
    </row>
    <row r="35" spans="1:25" x14ac:dyDescent="0.3">
      <c r="A35" t="s">
        <v>40</v>
      </c>
      <c r="D35" t="s">
        <v>145</v>
      </c>
      <c r="E35">
        <v>10.114426167937101</v>
      </c>
      <c r="F35">
        <f t="shared" ref="F35" si="5">AVERAGE(E35:E36)</f>
        <v>10.181300559955</v>
      </c>
      <c r="H35">
        <f t="shared" si="0"/>
        <v>-10.114426167937101</v>
      </c>
      <c r="I35">
        <f t="shared" si="1"/>
        <v>9.0209927652903389E-4</v>
      </c>
      <c r="J35">
        <f t="shared" si="2"/>
        <v>9.0209927652903393E-2</v>
      </c>
      <c r="T35" t="s">
        <v>147</v>
      </c>
    </row>
    <row r="36" spans="1:25" x14ac:dyDescent="0.3">
      <c r="A36" t="s">
        <v>41</v>
      </c>
      <c r="E36">
        <v>10.248174951972899</v>
      </c>
      <c r="H36">
        <f t="shared" si="0"/>
        <v>-10.248174951972899</v>
      </c>
      <c r="I36">
        <f t="shared" si="1"/>
        <v>8.2222738765482732E-4</v>
      </c>
      <c r="J36">
        <f t="shared" si="2"/>
        <v>8.2222738765482736E-2</v>
      </c>
    </row>
    <row r="37" spans="1:25" x14ac:dyDescent="0.3">
      <c r="A37" t="s">
        <v>42</v>
      </c>
      <c r="C37" t="s">
        <v>148</v>
      </c>
      <c r="D37" t="s">
        <v>102</v>
      </c>
      <c r="E37">
        <v>20.757717241022998</v>
      </c>
      <c r="G37">
        <v>9.8554017064080597</v>
      </c>
      <c r="H37">
        <f t="shared" si="0"/>
        <v>-10.902315534614939</v>
      </c>
      <c r="I37">
        <f t="shared" si="1"/>
        <v>5.2248761675675068E-4</v>
      </c>
      <c r="J37">
        <f t="shared" si="2"/>
        <v>5.2248761675675069E-2</v>
      </c>
      <c r="K37">
        <f t="shared" si="3"/>
        <v>5.2328055336654626E-2</v>
      </c>
      <c r="L37">
        <f t="shared" si="4"/>
        <v>1.1213817076750368E-4</v>
      </c>
      <c r="N37">
        <f>K37/K39</f>
        <v>3.7021241326781018E-3</v>
      </c>
      <c r="T37" t="s">
        <v>148</v>
      </c>
      <c r="U37" t="s">
        <v>102</v>
      </c>
      <c r="V37">
        <v>5.2328055336654626E-2</v>
      </c>
      <c r="W37">
        <v>1.1213817076750368E-4</v>
      </c>
      <c r="Y37" t="s">
        <v>149</v>
      </c>
    </row>
    <row r="38" spans="1:25" x14ac:dyDescent="0.3">
      <c r="A38" t="s">
        <v>43</v>
      </c>
      <c r="E38">
        <v>20.7533449532209</v>
      </c>
      <c r="G38">
        <v>9.8554017064080597</v>
      </c>
      <c r="H38">
        <f t="shared" si="0"/>
        <v>-10.89794324681284</v>
      </c>
      <c r="I38">
        <f t="shared" si="1"/>
        <v>5.2407348997634184E-4</v>
      </c>
      <c r="J38">
        <f t="shared" si="2"/>
        <v>5.2407348997634183E-2</v>
      </c>
      <c r="T38" t="s">
        <v>150</v>
      </c>
      <c r="U38" t="s">
        <v>102</v>
      </c>
      <c r="V38">
        <v>6.1206619158829162E-2</v>
      </c>
      <c r="W38">
        <v>2.7174818822508482E-3</v>
      </c>
    </row>
    <row r="39" spans="1:25" x14ac:dyDescent="0.3">
      <c r="A39" t="s">
        <v>44</v>
      </c>
      <c r="D39" t="s">
        <v>144</v>
      </c>
      <c r="E39">
        <v>12.5821949819778</v>
      </c>
      <c r="G39">
        <v>9.8554017064080597</v>
      </c>
      <c r="H39">
        <f t="shared" si="0"/>
        <v>-2.7267932755697402</v>
      </c>
      <c r="I39">
        <f t="shared" si="1"/>
        <v>0.15106137452624707</v>
      </c>
      <c r="J39">
        <f t="shared" si="2"/>
        <v>15.106137452624708</v>
      </c>
      <c r="K39">
        <f t="shared" si="3"/>
        <v>14.134603125476703</v>
      </c>
      <c r="L39">
        <f t="shared" si="4"/>
        <v>1.3739570217637278</v>
      </c>
    </row>
    <row r="40" spans="1:25" x14ac:dyDescent="0.3">
      <c r="A40" t="s">
        <v>45</v>
      </c>
      <c r="E40">
        <v>12.7808339274197</v>
      </c>
      <c r="G40">
        <v>9.8554017064080597</v>
      </c>
      <c r="H40">
        <f t="shared" si="0"/>
        <v>-2.9254322210116399</v>
      </c>
      <c r="I40">
        <f t="shared" si="1"/>
        <v>0.13163068798328698</v>
      </c>
      <c r="J40">
        <f t="shared" si="2"/>
        <v>13.163068798328698</v>
      </c>
    </row>
    <row r="41" spans="1:25" x14ac:dyDescent="0.3">
      <c r="A41" t="s">
        <v>46</v>
      </c>
      <c r="D41" t="s">
        <v>87</v>
      </c>
      <c r="E41">
        <v>21.5087478710801</v>
      </c>
      <c r="G41">
        <v>9.8554017064080597</v>
      </c>
      <c r="H41">
        <f t="shared" si="0"/>
        <v>-11.65334616467204</v>
      </c>
      <c r="I41">
        <f t="shared" si="1"/>
        <v>3.1045113687677912E-4</v>
      </c>
      <c r="J41">
        <f t="shared" si="2"/>
        <v>3.104511368767791E-2</v>
      </c>
      <c r="K41">
        <f t="shared" si="3"/>
        <v>3.0978245683556022E-2</v>
      </c>
      <c r="L41">
        <f t="shared" si="4"/>
        <v>9.4565638317994083E-5</v>
      </c>
    </row>
    <row r="42" spans="1:25" x14ac:dyDescent="0.3">
      <c r="A42" t="s">
        <v>47</v>
      </c>
      <c r="E42">
        <v>21.5149761313086</v>
      </c>
      <c r="G42">
        <v>9.8554017064080597</v>
      </c>
      <c r="H42">
        <f t="shared" si="0"/>
        <v>-11.659574424900541</v>
      </c>
      <c r="I42">
        <f t="shared" si="1"/>
        <v>3.0911377679434133E-4</v>
      </c>
      <c r="J42">
        <f t="shared" si="2"/>
        <v>3.0911377679434134E-2</v>
      </c>
    </row>
    <row r="43" spans="1:25" x14ac:dyDescent="0.3">
      <c r="A43" t="s">
        <v>48</v>
      </c>
      <c r="C43" t="s">
        <v>150</v>
      </c>
      <c r="D43" t="s">
        <v>102</v>
      </c>
      <c r="E43">
        <v>20.483156951446102</v>
      </c>
      <c r="G43">
        <v>9.76311338543014</v>
      </c>
      <c r="H43">
        <f t="shared" si="0"/>
        <v>-10.720043566015962</v>
      </c>
      <c r="I43">
        <f t="shared" si="1"/>
        <v>5.9285069292138001E-4</v>
      </c>
      <c r="J43">
        <f t="shared" si="2"/>
        <v>5.9285069292138004E-2</v>
      </c>
      <c r="K43" s="3">
        <f t="shared" si="3"/>
        <v>6.1206619158829162E-2</v>
      </c>
      <c r="L43">
        <f t="shared" si="4"/>
        <v>2.7174818822508482E-3</v>
      </c>
      <c r="N43">
        <f>K43/K45</f>
        <v>3.7317946310601435E-3</v>
      </c>
      <c r="P43" t="s">
        <v>151</v>
      </c>
    </row>
    <row r="44" spans="1:25" x14ac:dyDescent="0.3">
      <c r="A44" t="s">
        <v>49</v>
      </c>
      <c r="E44">
        <v>20.392541857314601</v>
      </c>
      <c r="G44">
        <v>9.76311338543014</v>
      </c>
      <c r="H44">
        <f t="shared" si="0"/>
        <v>-10.629428471884461</v>
      </c>
      <c r="I44">
        <f t="shared" si="1"/>
        <v>6.3128169025520318E-4</v>
      </c>
      <c r="J44">
        <f t="shared" si="2"/>
        <v>6.312816902552032E-2</v>
      </c>
    </row>
    <row r="45" spans="1:25" x14ac:dyDescent="0.3">
      <c r="A45" t="s">
        <v>50</v>
      </c>
      <c r="D45" t="s">
        <v>144</v>
      </c>
      <c r="E45">
        <v>12.411749238499199</v>
      </c>
      <c r="G45">
        <v>9.76311338543014</v>
      </c>
      <c r="H45">
        <f t="shared" si="0"/>
        <v>-2.6486358530690595</v>
      </c>
      <c r="I45">
        <f t="shared" si="1"/>
        <v>0.15947079549215759</v>
      </c>
      <c r="J45">
        <f t="shared" si="2"/>
        <v>15.94707954921576</v>
      </c>
      <c r="K45">
        <f t="shared" si="3"/>
        <v>16.401390003994226</v>
      </c>
      <c r="L45">
        <f t="shared" si="4"/>
        <v>0.6424920066755978</v>
      </c>
    </row>
    <row r="46" spans="1:25" x14ac:dyDescent="0.3">
      <c r="A46" t="s">
        <v>51</v>
      </c>
      <c r="E46">
        <v>12.331804898833401</v>
      </c>
      <c r="G46">
        <v>9.76311338543014</v>
      </c>
      <c r="H46">
        <f t="shared" si="0"/>
        <v>-2.5686915134032606</v>
      </c>
      <c r="I46">
        <f t="shared" si="1"/>
        <v>0.16855700458772693</v>
      </c>
      <c r="J46">
        <f t="shared" si="2"/>
        <v>16.855700458772695</v>
      </c>
    </row>
    <row r="47" spans="1:25" x14ac:dyDescent="0.3">
      <c r="A47" t="s">
        <v>52</v>
      </c>
      <c r="D47" t="s">
        <v>87</v>
      </c>
      <c r="E47">
        <v>21.540708306970899</v>
      </c>
      <c r="G47">
        <v>9.76311338543014</v>
      </c>
      <c r="H47">
        <f t="shared" si="0"/>
        <v>-11.777594921540759</v>
      </c>
      <c r="I47">
        <f t="shared" si="1"/>
        <v>2.8483322806853207E-4</v>
      </c>
      <c r="J47">
        <f t="shared" si="2"/>
        <v>2.8483322806853208E-2</v>
      </c>
      <c r="K47">
        <f t="shared" si="3"/>
        <v>2.761380476145394E-2</v>
      </c>
      <c r="L47">
        <f t="shared" si="4"/>
        <v>1.2296842125317884E-3</v>
      </c>
    </row>
    <row r="48" spans="1:25" x14ac:dyDescent="0.3">
      <c r="A48" t="s">
        <v>53</v>
      </c>
      <c r="E48">
        <v>21.631595038204601</v>
      </c>
      <c r="G48">
        <v>9.76311338543014</v>
      </c>
      <c r="H48">
        <f t="shared" si="0"/>
        <v>-11.868481652774461</v>
      </c>
      <c r="I48">
        <f t="shared" si="1"/>
        <v>2.6744286716054672E-4</v>
      </c>
      <c r="J48">
        <f t="shared" si="2"/>
        <v>2.6744286716054673E-2</v>
      </c>
    </row>
    <row r="49" spans="1:16" x14ac:dyDescent="0.3">
      <c r="A49" t="s">
        <v>54</v>
      </c>
      <c r="C49" t="s">
        <v>92</v>
      </c>
      <c r="D49" t="s">
        <v>148</v>
      </c>
      <c r="E49">
        <v>9.8020746044629607</v>
      </c>
      <c r="F49">
        <f>AVERAGE(E49:E50)</f>
        <v>9.8554017064080597</v>
      </c>
    </row>
    <row r="50" spans="1:16" x14ac:dyDescent="0.3">
      <c r="A50" t="s">
        <v>55</v>
      </c>
      <c r="E50">
        <v>9.9087288083531604</v>
      </c>
    </row>
    <row r="51" spans="1:16" x14ac:dyDescent="0.3">
      <c r="A51" t="s">
        <v>56</v>
      </c>
      <c r="D51" t="s">
        <v>150</v>
      </c>
      <c r="E51">
        <v>9.7470582435143793</v>
      </c>
      <c r="F51">
        <f t="shared" ref="F51" si="6">AVERAGE(E51:E52)</f>
        <v>9.76311338543014</v>
      </c>
    </row>
    <row r="52" spans="1:16" x14ac:dyDescent="0.3">
      <c r="A52" t="s">
        <v>57</v>
      </c>
      <c r="E52">
        <v>9.7791685273459006</v>
      </c>
    </row>
    <row r="53" spans="1:16" x14ac:dyDescent="0.3">
      <c r="A53" t="s">
        <v>58</v>
      </c>
      <c r="B53" t="s">
        <v>152</v>
      </c>
      <c r="C53" t="s">
        <v>143</v>
      </c>
      <c r="D53" t="s">
        <v>89</v>
      </c>
      <c r="E53">
        <v>10.8519434649901</v>
      </c>
      <c r="G53">
        <v>2.3410800067122297</v>
      </c>
      <c r="H53">
        <f>G53-E53</f>
        <v>-8.5108634582778713</v>
      </c>
      <c r="I53">
        <f>POWER(2,H53)</f>
        <v>2.7414151597948172E-3</v>
      </c>
      <c r="J53">
        <f>I53*100</f>
        <v>0.27414151597948172</v>
      </c>
      <c r="K53">
        <f>AVERAGE(J53:J54)</f>
        <v>0.27471377833706279</v>
      </c>
      <c r="L53">
        <f>STDEV(J53:J54)</f>
        <v>8.0930118732670602E-4</v>
      </c>
      <c r="N53">
        <f>K53/K55</f>
        <v>3.4240521222642192E-2</v>
      </c>
    </row>
    <row r="54" spans="1:16" x14ac:dyDescent="0.3">
      <c r="A54" t="s">
        <v>59</v>
      </c>
      <c r="E54">
        <v>10.8459328362945</v>
      </c>
      <c r="G54">
        <v>2.3410800067122297</v>
      </c>
      <c r="H54">
        <f t="shared" ref="H54:H64" si="7">G54-E54</f>
        <v>-8.5048528295822692</v>
      </c>
      <c r="I54">
        <f t="shared" ref="I54:I80" si="8">POWER(2,H54)</f>
        <v>2.7528604069464381E-3</v>
      </c>
      <c r="J54">
        <f t="shared" ref="J54:J80" si="9">I54*100</f>
        <v>0.2752860406946438</v>
      </c>
    </row>
    <row r="55" spans="1:16" x14ac:dyDescent="0.3">
      <c r="A55" t="s">
        <v>60</v>
      </c>
      <c r="D55" t="s">
        <v>144</v>
      </c>
      <c r="E55">
        <v>5.9665548385621996</v>
      </c>
      <c r="G55">
        <v>2.3410800067122297</v>
      </c>
      <c r="H55">
        <f t="shared" si="7"/>
        <v>-3.6254748318499699</v>
      </c>
      <c r="I55">
        <f t="shared" si="8"/>
        <v>8.1025799888150812E-2</v>
      </c>
      <c r="J55">
        <f t="shared" si="9"/>
        <v>8.1025799888150818</v>
      </c>
      <c r="K55">
        <f t="shared" ref="K55:K79" si="10">AVERAGE(J55:J56)</f>
        <v>8.0230606465009977</v>
      </c>
      <c r="L55">
        <f t="shared" ref="L55:L79" si="11">STDEV(J55:J56)</f>
        <v>0.11245733237156519</v>
      </c>
    </row>
    <row r="56" spans="1:16" x14ac:dyDescent="0.3">
      <c r="A56" t="s">
        <v>61</v>
      </c>
      <c r="E56">
        <v>5.9951538789178596</v>
      </c>
      <c r="G56">
        <v>2.3410800067122297</v>
      </c>
      <c r="H56">
        <f t="shared" si="7"/>
        <v>-3.6540738722056298</v>
      </c>
      <c r="I56">
        <f t="shared" si="8"/>
        <v>7.9435413041869157E-2</v>
      </c>
      <c r="J56">
        <f t="shared" si="9"/>
        <v>7.9435413041869154</v>
      </c>
    </row>
    <row r="57" spans="1:16" x14ac:dyDescent="0.3">
      <c r="A57" t="s">
        <v>62</v>
      </c>
      <c r="D57" t="s">
        <v>87</v>
      </c>
      <c r="E57">
        <v>15.4871184144721</v>
      </c>
      <c r="G57">
        <v>2.3410800067122297</v>
      </c>
      <c r="H57">
        <f t="shared" si="7"/>
        <v>-13.146038407759871</v>
      </c>
      <c r="I57">
        <f t="shared" si="8"/>
        <v>1.1031844081518207E-4</v>
      </c>
      <c r="J57">
        <f t="shared" si="9"/>
        <v>1.1031844081518206E-2</v>
      </c>
      <c r="K57">
        <f t="shared" si="10"/>
        <v>1.1306826677506654E-2</v>
      </c>
      <c r="L57">
        <f t="shared" si="11"/>
        <v>3.8888411666342435E-4</v>
      </c>
    </row>
    <row r="58" spans="1:16" x14ac:dyDescent="0.3">
      <c r="A58" t="s">
        <v>63</v>
      </c>
      <c r="E58">
        <v>15.4169317420876</v>
      </c>
      <c r="G58">
        <v>2.3410800067122297</v>
      </c>
      <c r="H58">
        <f t="shared" si="7"/>
        <v>-13.07585173537537</v>
      </c>
      <c r="I58">
        <f t="shared" si="8"/>
        <v>1.1581809273495102E-4</v>
      </c>
      <c r="J58">
        <f t="shared" si="9"/>
        <v>1.1581809273495102E-2</v>
      </c>
    </row>
    <row r="59" spans="1:16" x14ac:dyDescent="0.3">
      <c r="A59" t="s">
        <v>64</v>
      </c>
      <c r="C59" t="s">
        <v>145</v>
      </c>
      <c r="D59" t="s">
        <v>89</v>
      </c>
      <c r="E59">
        <v>11.3716116957753</v>
      </c>
      <c r="G59">
        <v>3.0949855076131447</v>
      </c>
      <c r="H59">
        <f t="shared" si="7"/>
        <v>-8.2766261881621546</v>
      </c>
      <c r="I59">
        <f t="shared" si="8"/>
        <v>3.2246846809182656E-3</v>
      </c>
      <c r="J59">
        <f t="shared" si="9"/>
        <v>0.32246846809182655</v>
      </c>
      <c r="K59" s="3">
        <f t="shared" si="10"/>
        <v>0.33917928272053854</v>
      </c>
      <c r="L59">
        <f t="shared" si="11"/>
        <v>2.3632660686227252E-2</v>
      </c>
      <c r="N59">
        <f>K59/K61</f>
        <v>2.7536884464544716E-2</v>
      </c>
      <c r="P59" t="s">
        <v>153</v>
      </c>
    </row>
    <row r="60" spans="1:16" x14ac:dyDescent="0.3">
      <c r="A60" t="s">
        <v>65</v>
      </c>
      <c r="E60">
        <v>11.229338001894201</v>
      </c>
      <c r="G60">
        <v>3.0949855076131447</v>
      </c>
      <c r="H60">
        <f t="shared" si="7"/>
        <v>-8.1343524942810568</v>
      </c>
      <c r="I60">
        <f t="shared" si="8"/>
        <v>3.5589009734925056E-3</v>
      </c>
      <c r="J60">
        <f t="shared" si="9"/>
        <v>0.35589009734925059</v>
      </c>
    </row>
    <row r="61" spans="1:16" x14ac:dyDescent="0.3">
      <c r="A61" t="s">
        <v>66</v>
      </c>
      <c r="D61" t="s">
        <v>144</v>
      </c>
      <c r="E61">
        <v>6.1508082834666897</v>
      </c>
      <c r="G61">
        <v>3.0949855076131447</v>
      </c>
      <c r="H61">
        <f t="shared" si="7"/>
        <v>-3.055822775853545</v>
      </c>
      <c r="I61">
        <f t="shared" si="8"/>
        <v>0.12025570342710934</v>
      </c>
      <c r="J61">
        <f t="shared" si="9"/>
        <v>12.025570342710934</v>
      </c>
      <c r="K61">
        <f t="shared" si="10"/>
        <v>12.317271518397476</v>
      </c>
      <c r="L61">
        <f t="shared" si="11"/>
        <v>0.412527758816084</v>
      </c>
    </row>
    <row r="62" spans="1:16" x14ac:dyDescent="0.3">
      <c r="A62" t="s">
        <v>67</v>
      </c>
      <c r="E62">
        <v>6.0824628644652101</v>
      </c>
      <c r="G62">
        <v>3.0949855076131447</v>
      </c>
      <c r="H62">
        <f t="shared" si="7"/>
        <v>-2.9874773568520654</v>
      </c>
      <c r="I62">
        <f t="shared" si="8"/>
        <v>0.12608972694084017</v>
      </c>
      <c r="J62">
        <f t="shared" si="9"/>
        <v>12.608972694084017</v>
      </c>
    </row>
    <row r="63" spans="1:16" x14ac:dyDescent="0.3">
      <c r="A63" t="s">
        <v>68</v>
      </c>
      <c r="D63" t="s">
        <v>87</v>
      </c>
      <c r="E63">
        <v>16.080462927388002</v>
      </c>
      <c r="G63">
        <v>3.0949855076131447</v>
      </c>
      <c r="H63">
        <f t="shared" si="7"/>
        <v>-12.985477419774856</v>
      </c>
      <c r="I63">
        <f t="shared" si="8"/>
        <v>1.2330531262468554E-4</v>
      </c>
      <c r="J63">
        <f t="shared" si="9"/>
        <v>1.2330531262468554E-2</v>
      </c>
      <c r="K63">
        <f t="shared" si="10"/>
        <v>1.2622298700510773E-2</v>
      </c>
      <c r="L63">
        <f t="shared" si="11"/>
        <v>4.1262146793815768E-4</v>
      </c>
    </row>
    <row r="64" spans="1:16" x14ac:dyDescent="0.3">
      <c r="A64" t="s">
        <v>69</v>
      </c>
      <c r="E64">
        <v>16.013754566276599</v>
      </c>
      <c r="G64">
        <v>3.0949855076131447</v>
      </c>
      <c r="H64">
        <f t="shared" si="7"/>
        <v>-12.918769058663454</v>
      </c>
      <c r="I64">
        <f t="shared" si="8"/>
        <v>1.2914066138552992E-4</v>
      </c>
      <c r="J64">
        <f t="shared" si="9"/>
        <v>1.2914066138552992E-2</v>
      </c>
    </row>
    <row r="65" spans="1:14" x14ac:dyDescent="0.3">
      <c r="A65" t="s">
        <v>70</v>
      </c>
      <c r="C65" t="s">
        <v>117</v>
      </c>
      <c r="D65" t="s">
        <v>143</v>
      </c>
      <c r="E65">
        <v>2.19304607884906</v>
      </c>
      <c r="F65">
        <f>AVERAGE(E65:E66)</f>
        <v>2.3410800067122297</v>
      </c>
    </row>
    <row r="66" spans="1:14" x14ac:dyDescent="0.3">
      <c r="A66" t="s">
        <v>71</v>
      </c>
      <c r="E66">
        <v>2.4891139345753999</v>
      </c>
    </row>
    <row r="67" spans="1:14" x14ac:dyDescent="0.3">
      <c r="A67" t="s">
        <v>72</v>
      </c>
      <c r="D67" t="s">
        <v>145</v>
      </c>
      <c r="E67">
        <v>3.00941433404512</v>
      </c>
      <c r="F67">
        <f t="shared" ref="F67" si="12">AVERAGE(E67:E68)</f>
        <v>3.0949855076131447</v>
      </c>
    </row>
    <row r="68" spans="1:14" x14ac:dyDescent="0.3">
      <c r="A68" t="s">
        <v>73</v>
      </c>
      <c r="E68">
        <v>3.1805566811811699</v>
      </c>
    </row>
    <row r="69" spans="1:14" x14ac:dyDescent="0.3">
      <c r="A69" t="s">
        <v>74</v>
      </c>
      <c r="C69" t="s">
        <v>148</v>
      </c>
      <c r="D69" t="s">
        <v>102</v>
      </c>
      <c r="E69">
        <v>14.888219927663901</v>
      </c>
      <c r="G69">
        <v>2.4194557098381049</v>
      </c>
      <c r="H69">
        <f>G69-E69</f>
        <v>-12.468764217825797</v>
      </c>
      <c r="I69">
        <f t="shared" si="8"/>
        <v>1.7641193417042132E-4</v>
      </c>
      <c r="J69">
        <f t="shared" si="9"/>
        <v>1.7641193417042133E-2</v>
      </c>
      <c r="K69">
        <f t="shared" si="10"/>
        <v>1.7409490831281522E-2</v>
      </c>
      <c r="L69">
        <f t="shared" si="11"/>
        <v>3.2767693921957294E-4</v>
      </c>
      <c r="N69">
        <f>K69/K71</f>
        <v>1.920239894180141E-3</v>
      </c>
    </row>
    <row r="70" spans="1:14" x14ac:dyDescent="0.3">
      <c r="A70" t="s">
        <v>75</v>
      </c>
      <c r="E70">
        <v>14.9266237975348</v>
      </c>
      <c r="G70">
        <v>2.4194557098381049</v>
      </c>
      <c r="H70">
        <f t="shared" ref="H70:H80" si="13">G70-E70</f>
        <v>-12.507168087696694</v>
      </c>
      <c r="I70">
        <f t="shared" si="8"/>
        <v>1.7177788245520908E-4</v>
      </c>
      <c r="J70">
        <f t="shared" si="9"/>
        <v>1.7177788245520909E-2</v>
      </c>
    </row>
    <row r="71" spans="1:14" x14ac:dyDescent="0.3">
      <c r="A71" t="s">
        <v>76</v>
      </c>
      <c r="D71" t="s">
        <v>144</v>
      </c>
      <c r="E71">
        <v>5.8655264257889401</v>
      </c>
      <c r="G71">
        <v>2.4194557098381049</v>
      </c>
      <c r="H71">
        <f t="shared" si="13"/>
        <v>-3.4460707159508353</v>
      </c>
      <c r="I71">
        <f t="shared" si="8"/>
        <v>9.1754917131324359E-2</v>
      </c>
      <c r="J71">
        <f t="shared" si="9"/>
        <v>9.1754917131324358</v>
      </c>
      <c r="K71">
        <f t="shared" si="10"/>
        <v>9.0663103521836881</v>
      </c>
      <c r="L71">
        <f t="shared" si="11"/>
        <v>0.15440576141207002</v>
      </c>
    </row>
    <row r="72" spans="1:14" x14ac:dyDescent="0.3">
      <c r="A72" t="s">
        <v>77</v>
      </c>
      <c r="E72">
        <v>5.9002755170898</v>
      </c>
      <c r="G72">
        <v>2.4194557098381049</v>
      </c>
      <c r="H72">
        <f t="shared" si="13"/>
        <v>-3.4808198072516952</v>
      </c>
      <c r="I72">
        <f t="shared" si="8"/>
        <v>8.9571289912349417E-2</v>
      </c>
      <c r="J72">
        <f t="shared" si="9"/>
        <v>8.9571289912349421</v>
      </c>
    </row>
    <row r="73" spans="1:14" x14ac:dyDescent="0.3">
      <c r="A73" t="s">
        <v>78</v>
      </c>
      <c r="D73" t="s">
        <v>87</v>
      </c>
      <c r="E73">
        <v>15.7235336996432</v>
      </c>
      <c r="G73">
        <v>2.4194557098381049</v>
      </c>
      <c r="H73">
        <f t="shared" si="13"/>
        <v>-13.304077989805094</v>
      </c>
      <c r="I73">
        <f t="shared" si="8"/>
        <v>9.8872032142680903E-5</v>
      </c>
      <c r="J73">
        <f t="shared" si="9"/>
        <v>9.88720321426809E-3</v>
      </c>
      <c r="K73">
        <f t="shared" si="10"/>
        <v>9.7424696811625119E-3</v>
      </c>
      <c r="L73">
        <f t="shared" si="11"/>
        <v>2.0468412544808265E-4</v>
      </c>
    </row>
    <row r="74" spans="1:14" x14ac:dyDescent="0.3">
      <c r="A74" t="s">
        <v>79</v>
      </c>
      <c r="E74">
        <v>15.766402031892</v>
      </c>
      <c r="G74">
        <v>2.4194557098381049</v>
      </c>
      <c r="H74">
        <f t="shared" si="13"/>
        <v>-13.346946322053896</v>
      </c>
      <c r="I74">
        <f t="shared" si="8"/>
        <v>9.5977361480569361E-5</v>
      </c>
      <c r="J74">
        <f t="shared" si="9"/>
        <v>9.5977361480569356E-3</v>
      </c>
    </row>
    <row r="75" spans="1:14" x14ac:dyDescent="0.3">
      <c r="A75" t="s">
        <v>80</v>
      </c>
      <c r="C75" t="s">
        <v>150</v>
      </c>
      <c r="D75" t="s">
        <v>102</v>
      </c>
      <c r="E75">
        <v>14.432686790465601</v>
      </c>
      <c r="G75">
        <v>1.8432864467068648</v>
      </c>
      <c r="H75">
        <f t="shared" si="13"/>
        <v>-12.589400343758737</v>
      </c>
      <c r="I75">
        <f t="shared" si="8"/>
        <v>1.6226052211791721E-4</v>
      </c>
      <c r="J75">
        <f t="shared" si="9"/>
        <v>1.6226052211791721E-2</v>
      </c>
      <c r="K75">
        <f t="shared" si="10"/>
        <v>1.4972126312562228E-2</v>
      </c>
      <c r="L75">
        <f t="shared" si="11"/>
        <v>1.7733190129012259E-3</v>
      </c>
      <c r="N75">
        <f>K75/K77</f>
        <v>2.1934775640678641E-3</v>
      </c>
    </row>
    <row r="76" spans="1:14" x14ac:dyDescent="0.3">
      <c r="A76" t="s">
        <v>81</v>
      </c>
      <c r="E76">
        <v>14.6749075885535</v>
      </c>
      <c r="G76">
        <v>1.8432864467068648</v>
      </c>
      <c r="H76">
        <f t="shared" si="13"/>
        <v>-12.831621141846636</v>
      </c>
      <c r="I76">
        <f t="shared" si="8"/>
        <v>1.3718200413332738E-4</v>
      </c>
      <c r="J76">
        <f t="shared" si="9"/>
        <v>1.3718200413332738E-2</v>
      </c>
    </row>
    <row r="77" spans="1:14" x14ac:dyDescent="0.3">
      <c r="A77" t="s">
        <v>82</v>
      </c>
      <c r="D77" t="s">
        <v>144</v>
      </c>
      <c r="E77">
        <v>5.6290757726303804</v>
      </c>
      <c r="G77">
        <v>1.8432864467068648</v>
      </c>
      <c r="H77">
        <f t="shared" si="13"/>
        <v>-3.7857893259235156</v>
      </c>
      <c r="I77">
        <f t="shared" si="8"/>
        <v>7.250431530403878E-2</v>
      </c>
      <c r="J77">
        <f t="shared" si="9"/>
        <v>7.250431530403878</v>
      </c>
      <c r="K77">
        <f t="shared" si="10"/>
        <v>6.8257485546357763</v>
      </c>
      <c r="L77">
        <f t="shared" si="11"/>
        <v>0.60059242404021385</v>
      </c>
    </row>
    <row r="78" spans="1:14" x14ac:dyDescent="0.3">
      <c r="A78" t="s">
        <v>83</v>
      </c>
      <c r="E78">
        <v>5.80883054740268</v>
      </c>
      <c r="G78">
        <v>1.8432864467068648</v>
      </c>
      <c r="H78">
        <f t="shared" si="13"/>
        <v>-3.9655441006958152</v>
      </c>
      <c r="I78">
        <f t="shared" si="8"/>
        <v>6.4010655788676749E-2</v>
      </c>
      <c r="J78">
        <f t="shared" si="9"/>
        <v>6.4010655788676747</v>
      </c>
    </row>
    <row r="79" spans="1:14" x14ac:dyDescent="0.3">
      <c r="A79" t="s">
        <v>84</v>
      </c>
      <c r="D79" t="s">
        <v>87</v>
      </c>
      <c r="E79">
        <v>15.662924298193801</v>
      </c>
      <c r="G79">
        <v>1.8432864467068648</v>
      </c>
      <c r="H79">
        <f t="shared" si="13"/>
        <v>-13.819637851486936</v>
      </c>
      <c r="I79">
        <f t="shared" si="8"/>
        <v>6.9163104249284676E-5</v>
      </c>
      <c r="J79">
        <f t="shared" si="9"/>
        <v>6.9163104249284676E-3</v>
      </c>
      <c r="K79">
        <f t="shared" si="10"/>
        <v>6.7976837850176747E-3</v>
      </c>
      <c r="L79">
        <f t="shared" si="11"/>
        <v>1.6776340302059281E-4</v>
      </c>
    </row>
    <row r="80" spans="1:14" x14ac:dyDescent="0.3">
      <c r="A80" t="s">
        <v>85</v>
      </c>
      <c r="E80">
        <v>15.7132824633672</v>
      </c>
      <c r="G80">
        <v>1.8432864467068648</v>
      </c>
      <c r="H80">
        <f t="shared" si="13"/>
        <v>-13.869996016660336</v>
      </c>
      <c r="I80">
        <f t="shared" si="8"/>
        <v>6.6790571451068813E-5</v>
      </c>
      <c r="J80">
        <f t="shared" si="9"/>
        <v>6.6790571451068818E-3</v>
      </c>
    </row>
    <row r="81" spans="1:14" x14ac:dyDescent="0.3">
      <c r="A81" t="s">
        <v>154</v>
      </c>
      <c r="C81" t="s">
        <v>92</v>
      </c>
      <c r="D81" t="s">
        <v>148</v>
      </c>
      <c r="E81">
        <v>2.54072874811613</v>
      </c>
      <c r="F81">
        <f>AVERAGE(E81:E82)</f>
        <v>2.4194557098381049</v>
      </c>
    </row>
    <row r="82" spans="1:14" x14ac:dyDescent="0.3">
      <c r="A82" t="s">
        <v>155</v>
      </c>
      <c r="E82">
        <v>2.2981826715600802</v>
      </c>
    </row>
    <row r="83" spans="1:14" x14ac:dyDescent="0.3">
      <c r="A83" t="s">
        <v>156</v>
      </c>
      <c r="D83" t="s">
        <v>150</v>
      </c>
      <c r="E83">
        <v>2.0282215144596698</v>
      </c>
      <c r="F83">
        <f t="shared" ref="F83" si="14">AVERAGE(E83:E84)</f>
        <v>1.8432864467068648</v>
      </c>
    </row>
    <row r="84" spans="1:14" x14ac:dyDescent="0.3">
      <c r="A84" t="s">
        <v>157</v>
      </c>
      <c r="E84">
        <v>1.65835137895406</v>
      </c>
    </row>
    <row r="85" spans="1:14" x14ac:dyDescent="0.3">
      <c r="A85" t="s">
        <v>158</v>
      </c>
      <c r="B85" t="s">
        <v>159</v>
      </c>
      <c r="C85" t="s">
        <v>143</v>
      </c>
      <c r="D85" t="s">
        <v>89</v>
      </c>
      <c r="E85">
        <v>11.048011599867399</v>
      </c>
      <c r="G85">
        <v>2.2984652933843552</v>
      </c>
      <c r="H85">
        <f>G85-E85</f>
        <v>-8.7495463064830439</v>
      </c>
      <c r="I85">
        <f>POWER(2,H85)</f>
        <v>2.3234006862569395E-3</v>
      </c>
      <c r="J85">
        <f>I85*100</f>
        <v>0.23234006862569395</v>
      </c>
      <c r="K85">
        <f>AVERAGE(J85:J86)</f>
        <v>0.26179284187114549</v>
      </c>
      <c r="L85">
        <f>STDEV(J85:J86)</f>
        <v>4.1652511373216503E-2</v>
      </c>
      <c r="N85">
        <f>K85/K87</f>
        <v>3.3085905954996969E-2</v>
      </c>
    </row>
    <row r="86" spans="1:14" x14ac:dyDescent="0.3">
      <c r="A86" t="s">
        <v>160</v>
      </c>
      <c r="E86">
        <v>10.722013248784799</v>
      </c>
      <c r="G86">
        <v>2.2984652933843552</v>
      </c>
      <c r="H86">
        <f t="shared" ref="H86:H112" si="15">G86-E86</f>
        <v>-8.4235479554004442</v>
      </c>
      <c r="I86">
        <f t="shared" ref="I86:I112" si="16">POWER(2,H86)</f>
        <v>2.9124561511659698E-3</v>
      </c>
      <c r="J86">
        <f t="shared" ref="J86:J112" si="17">I86*100</f>
        <v>0.29124561511659697</v>
      </c>
    </row>
    <row r="87" spans="1:14" x14ac:dyDescent="0.3">
      <c r="A87" t="s">
        <v>161</v>
      </c>
      <c r="D87" t="s">
        <v>144</v>
      </c>
      <c r="E87">
        <v>6.0251435671813196</v>
      </c>
      <c r="G87">
        <v>2.2984652933843552</v>
      </c>
      <c r="H87">
        <f t="shared" si="15"/>
        <v>-3.7266782737969644</v>
      </c>
      <c r="I87">
        <f t="shared" si="16"/>
        <v>7.5536708292445714E-2</v>
      </c>
      <c r="J87">
        <f t="shared" si="17"/>
        <v>7.5536708292445711</v>
      </c>
      <c r="K87">
        <f t="shared" ref="K87:K111" si="18">AVERAGE(J87:J88)</f>
        <v>7.9125184671452793</v>
      </c>
      <c r="L87">
        <f t="shared" ref="L87:L111" si="19">STDEV(J87:J88)</f>
        <v>0.50748719634473027</v>
      </c>
    </row>
    <row r="88" spans="1:14" x14ac:dyDescent="0.3">
      <c r="A88" t="s">
        <v>162</v>
      </c>
      <c r="E88">
        <v>5.8941958574855304</v>
      </c>
      <c r="G88">
        <v>2.2984652933843552</v>
      </c>
      <c r="H88">
        <f t="shared" si="15"/>
        <v>-3.5957305641011752</v>
      </c>
      <c r="I88">
        <f t="shared" si="16"/>
        <v>8.2713661050459866E-2</v>
      </c>
      <c r="J88">
        <f t="shared" si="17"/>
        <v>8.2713661050459866</v>
      </c>
    </row>
    <row r="89" spans="1:14" x14ac:dyDescent="0.3">
      <c r="A89" t="s">
        <v>163</v>
      </c>
      <c r="D89" t="s">
        <v>87</v>
      </c>
      <c r="E89">
        <v>15.236320416780799</v>
      </c>
      <c r="G89">
        <v>2.2984652933843552</v>
      </c>
      <c r="H89">
        <f t="shared" si="15"/>
        <v>-12.937855123396444</v>
      </c>
      <c r="I89">
        <f t="shared" si="16"/>
        <v>1.2744345253491799E-4</v>
      </c>
      <c r="J89">
        <f t="shared" si="17"/>
        <v>1.2744345253491799E-2</v>
      </c>
      <c r="K89">
        <f t="shared" si="18"/>
        <v>1.3078563609912934E-2</v>
      </c>
      <c r="L89">
        <f t="shared" si="19"/>
        <v>4.7265613244481484E-4</v>
      </c>
    </row>
    <row r="90" spans="1:14" x14ac:dyDescent="0.3">
      <c r="A90" t="s">
        <v>164</v>
      </c>
      <c r="E90">
        <v>15.1625691729935</v>
      </c>
      <c r="G90">
        <v>2.2984652933843552</v>
      </c>
      <c r="H90">
        <f t="shared" si="15"/>
        <v>-12.864103879609145</v>
      </c>
      <c r="I90">
        <f t="shared" si="16"/>
        <v>1.341278196633407E-4</v>
      </c>
      <c r="J90">
        <f t="shared" si="17"/>
        <v>1.341278196633407E-2</v>
      </c>
    </row>
    <row r="91" spans="1:14" x14ac:dyDescent="0.3">
      <c r="A91" t="s">
        <v>165</v>
      </c>
      <c r="C91" t="s">
        <v>145</v>
      </c>
      <c r="D91" t="s">
        <v>89</v>
      </c>
      <c r="E91">
        <v>11.2291252682514</v>
      </c>
      <c r="G91">
        <v>2.4547059565828548</v>
      </c>
      <c r="H91">
        <f t="shared" si="15"/>
        <v>-8.7744193116685452</v>
      </c>
      <c r="I91">
        <f t="shared" si="16"/>
        <v>2.2836870683408707E-3</v>
      </c>
      <c r="J91">
        <f t="shared" si="17"/>
        <v>0.22836870683408705</v>
      </c>
      <c r="K91">
        <f t="shared" si="18"/>
        <v>0.22230502899597507</v>
      </c>
      <c r="L91">
        <f t="shared" si="19"/>
        <v>8.5753354365191402E-3</v>
      </c>
      <c r="N91">
        <f>K91/K93</f>
        <v>2.8216680912688221E-2</v>
      </c>
    </row>
    <row r="92" spans="1:14" x14ac:dyDescent="0.3">
      <c r="A92" t="s">
        <v>166</v>
      </c>
      <c r="E92">
        <v>11.3078478097265</v>
      </c>
      <c r="G92">
        <v>2.4547059565828548</v>
      </c>
      <c r="H92">
        <f t="shared" si="15"/>
        <v>-8.8531418531436454</v>
      </c>
      <c r="I92">
        <f t="shared" si="16"/>
        <v>2.1624135115786308E-3</v>
      </c>
      <c r="J92">
        <f t="shared" si="17"/>
        <v>0.21624135115786308</v>
      </c>
    </row>
    <row r="93" spans="1:14" x14ac:dyDescent="0.3">
      <c r="A93" t="s">
        <v>167</v>
      </c>
      <c r="D93" t="s">
        <v>144</v>
      </c>
      <c r="E93">
        <v>6.1457043047035604</v>
      </c>
      <c r="G93">
        <v>2.4547059565828548</v>
      </c>
      <c r="H93">
        <f t="shared" si="15"/>
        <v>-3.6909983481207056</v>
      </c>
      <c r="I93">
        <f t="shared" si="16"/>
        <v>7.7428132266304669E-2</v>
      </c>
      <c r="J93">
        <f t="shared" si="17"/>
        <v>7.7428132266304672</v>
      </c>
      <c r="K93">
        <f t="shared" si="18"/>
        <v>7.8784967545921019</v>
      </c>
      <c r="L93">
        <f t="shared" si="19"/>
        <v>0.19188548543397277</v>
      </c>
    </row>
    <row r="94" spans="1:14" x14ac:dyDescent="0.3">
      <c r="A94" t="s">
        <v>168</v>
      </c>
      <c r="E94">
        <v>6.09600718215653</v>
      </c>
      <c r="G94">
        <v>2.4547059565828548</v>
      </c>
      <c r="H94">
        <f t="shared" si="15"/>
        <v>-3.6413012255736752</v>
      </c>
      <c r="I94">
        <f t="shared" si="16"/>
        <v>8.0141802825537373E-2</v>
      </c>
      <c r="J94">
        <f t="shared" si="17"/>
        <v>8.0141802825537365</v>
      </c>
    </row>
    <row r="95" spans="1:14" x14ac:dyDescent="0.3">
      <c r="A95" t="s">
        <v>169</v>
      </c>
      <c r="D95" t="s">
        <v>87</v>
      </c>
      <c r="E95">
        <v>15.761835755578799</v>
      </c>
      <c r="G95">
        <v>2.4547059565828548</v>
      </c>
      <c r="H95">
        <f t="shared" si="15"/>
        <v>-13.307129798995945</v>
      </c>
      <c r="I95">
        <f t="shared" si="16"/>
        <v>9.8663103955510311E-5</v>
      </c>
      <c r="J95">
        <f t="shared" si="17"/>
        <v>9.8663103955510308E-3</v>
      </c>
      <c r="K95">
        <f t="shared" si="18"/>
        <v>9.5746107761152943E-3</v>
      </c>
      <c r="L95">
        <f t="shared" si="19"/>
        <v>4.1252555794508907E-4</v>
      </c>
    </row>
    <row r="96" spans="1:14" x14ac:dyDescent="0.3">
      <c r="A96" t="s">
        <v>170</v>
      </c>
      <c r="E96">
        <v>15.849769119989899</v>
      </c>
      <c r="G96">
        <v>2.4547059565828548</v>
      </c>
      <c r="H96">
        <f t="shared" si="15"/>
        <v>-13.395063163407045</v>
      </c>
      <c r="I96">
        <f t="shared" si="16"/>
        <v>9.2829111566795585E-5</v>
      </c>
      <c r="J96">
        <f t="shared" si="17"/>
        <v>9.2829111566795578E-3</v>
      </c>
    </row>
    <row r="97" spans="1:14" x14ac:dyDescent="0.3">
      <c r="A97" t="s">
        <v>171</v>
      </c>
      <c r="C97" t="s">
        <v>117</v>
      </c>
      <c r="D97" t="s">
        <v>143</v>
      </c>
      <c r="E97">
        <v>2.1117470121233501</v>
      </c>
      <c r="F97">
        <f>AVERAGE(E97:E98)</f>
        <v>2.2984652933843552</v>
      </c>
    </row>
    <row r="98" spans="1:14" x14ac:dyDescent="0.3">
      <c r="A98" t="s">
        <v>172</v>
      </c>
      <c r="E98">
        <v>2.4851835746453599</v>
      </c>
    </row>
    <row r="99" spans="1:14" x14ac:dyDescent="0.3">
      <c r="A99" t="s">
        <v>173</v>
      </c>
      <c r="D99" t="s">
        <v>145</v>
      </c>
      <c r="E99">
        <v>2.1694075672826698</v>
      </c>
      <c r="F99">
        <f t="shared" ref="F99" si="20">AVERAGE(E99:E100)</f>
        <v>2.4547059565828548</v>
      </c>
    </row>
    <row r="100" spans="1:14" x14ac:dyDescent="0.3">
      <c r="A100" t="s">
        <v>174</v>
      </c>
      <c r="E100">
        <v>2.7400043458830399</v>
      </c>
    </row>
    <row r="101" spans="1:14" x14ac:dyDescent="0.3">
      <c r="A101" t="s">
        <v>175</v>
      </c>
      <c r="C101" t="s">
        <v>148</v>
      </c>
      <c r="D101" t="s">
        <v>102</v>
      </c>
      <c r="E101">
        <v>14.751403464693601</v>
      </c>
      <c r="G101">
        <v>2.0265954889706652</v>
      </c>
      <c r="H101">
        <f t="shared" si="15"/>
        <v>-12.724807975722936</v>
      </c>
      <c r="I101">
        <f t="shared" si="16"/>
        <v>1.4772401751287387E-4</v>
      </c>
      <c r="J101">
        <f t="shared" si="17"/>
        <v>1.4772401751287387E-2</v>
      </c>
      <c r="K101">
        <f t="shared" si="18"/>
        <v>1.5188226534913507E-2</v>
      </c>
      <c r="L101">
        <f t="shared" si="19"/>
        <v>5.880650485749156E-4</v>
      </c>
      <c r="N101">
        <f>K101/K103</f>
        <v>2.4256152213060463E-3</v>
      </c>
    </row>
    <row r="102" spans="1:14" x14ac:dyDescent="0.3">
      <c r="A102" t="s">
        <v>176</v>
      </c>
      <c r="E102">
        <v>14.6723872203077</v>
      </c>
      <c r="G102">
        <v>2.0265954889706652</v>
      </c>
      <c r="H102">
        <f t="shared" si="15"/>
        <v>-12.645791731337034</v>
      </c>
      <c r="I102">
        <f t="shared" si="16"/>
        <v>1.5604051318539625E-4</v>
      </c>
      <c r="J102">
        <f t="shared" si="17"/>
        <v>1.5604051318539626E-2</v>
      </c>
    </row>
    <row r="103" spans="1:14" x14ac:dyDescent="0.3">
      <c r="A103" t="s">
        <v>177</v>
      </c>
      <c r="D103" t="s">
        <v>144</v>
      </c>
      <c r="E103">
        <v>5.8872485514052899</v>
      </c>
      <c r="G103">
        <v>2.0265954889706652</v>
      </c>
      <c r="H103">
        <f t="shared" si="15"/>
        <v>-3.8606530624346247</v>
      </c>
      <c r="I103">
        <f t="shared" si="16"/>
        <v>6.8837901946561628E-2</v>
      </c>
      <c r="J103">
        <f t="shared" si="17"/>
        <v>6.8837901946561626</v>
      </c>
      <c r="K103">
        <f t="shared" si="18"/>
        <v>6.2615976357270586</v>
      </c>
      <c r="L103">
        <f t="shared" si="19"/>
        <v>0.87991315524516001</v>
      </c>
    </row>
    <row r="104" spans="1:14" x14ac:dyDescent="0.3">
      <c r="A104" t="s">
        <v>178</v>
      </c>
      <c r="E104">
        <v>6.1749087037142401</v>
      </c>
      <c r="G104">
        <v>2.0265954889706652</v>
      </c>
      <c r="H104">
        <f t="shared" si="15"/>
        <v>-4.1483132147435748</v>
      </c>
      <c r="I104">
        <f t="shared" si="16"/>
        <v>5.6394050767979549E-2</v>
      </c>
      <c r="J104">
        <f t="shared" si="17"/>
        <v>5.6394050767979547</v>
      </c>
    </row>
    <row r="105" spans="1:14" x14ac:dyDescent="0.3">
      <c r="A105" t="s">
        <v>179</v>
      </c>
      <c r="D105" t="s">
        <v>87</v>
      </c>
      <c r="E105">
        <v>15.563627547143</v>
      </c>
      <c r="G105">
        <v>2.0265954889706652</v>
      </c>
      <c r="H105">
        <f t="shared" si="15"/>
        <v>-13.537032058172334</v>
      </c>
      <c r="I105">
        <f t="shared" si="16"/>
        <v>8.4129304426955887E-5</v>
      </c>
      <c r="J105">
        <f t="shared" si="17"/>
        <v>8.4129304426955893E-3</v>
      </c>
      <c r="K105">
        <f t="shared" si="18"/>
        <v>8.0259710103540646E-3</v>
      </c>
      <c r="L105">
        <f t="shared" si="19"/>
        <v>5.4724327730557823E-4</v>
      </c>
    </row>
    <row r="106" spans="1:14" x14ac:dyDescent="0.3">
      <c r="A106" t="s">
        <v>180</v>
      </c>
      <c r="E106">
        <v>15.702849985323301</v>
      </c>
      <c r="G106">
        <v>2.0265954889706652</v>
      </c>
      <c r="H106">
        <f t="shared" si="15"/>
        <v>-13.676254496352636</v>
      </c>
      <c r="I106">
        <f t="shared" si="16"/>
        <v>7.6390115780125401E-5</v>
      </c>
      <c r="J106">
        <f t="shared" si="17"/>
        <v>7.63901157801254E-3</v>
      </c>
    </row>
    <row r="107" spans="1:14" x14ac:dyDescent="0.3">
      <c r="A107" t="s">
        <v>181</v>
      </c>
      <c r="C107" t="s">
        <v>150</v>
      </c>
      <c r="D107" t="s">
        <v>102</v>
      </c>
      <c r="E107">
        <v>14.538801841208</v>
      </c>
      <c r="G107">
        <v>1.9640890835165601</v>
      </c>
      <c r="H107">
        <f t="shared" si="15"/>
        <v>-12.57471275769144</v>
      </c>
      <c r="I107">
        <f t="shared" si="16"/>
        <v>1.6392087856251515E-4</v>
      </c>
      <c r="J107">
        <f t="shared" si="17"/>
        <v>1.6392087856251514E-2</v>
      </c>
      <c r="K107">
        <f t="shared" si="18"/>
        <v>1.6028409710748783E-2</v>
      </c>
      <c r="L107">
        <f t="shared" si="19"/>
        <v>5.1431856570865748E-4</v>
      </c>
      <c r="N107">
        <f>K107/K109</f>
        <v>2.4511968351716867E-3</v>
      </c>
    </row>
    <row r="108" spans="1:14" x14ac:dyDescent="0.3">
      <c r="A108" t="s">
        <v>182</v>
      </c>
      <c r="E108">
        <v>14.6042814155279</v>
      </c>
      <c r="G108">
        <v>1.9640890835165601</v>
      </c>
      <c r="H108">
        <f t="shared" si="15"/>
        <v>-12.64019233201134</v>
      </c>
      <c r="I108">
        <f t="shared" si="16"/>
        <v>1.5664731565246054E-4</v>
      </c>
      <c r="J108">
        <f t="shared" si="17"/>
        <v>1.5664731565246053E-2</v>
      </c>
    </row>
    <row r="109" spans="1:14" x14ac:dyDescent="0.3">
      <c r="A109" t="s">
        <v>183</v>
      </c>
      <c r="D109" t="s">
        <v>144</v>
      </c>
      <c r="E109">
        <v>5.9396970748095104</v>
      </c>
      <c r="G109">
        <v>1.9640890835165601</v>
      </c>
      <c r="H109">
        <f t="shared" si="15"/>
        <v>-3.9756079912929501</v>
      </c>
      <c r="I109">
        <f t="shared" si="16"/>
        <v>6.3565686785634873E-2</v>
      </c>
      <c r="J109">
        <f t="shared" si="17"/>
        <v>6.3565686785634874</v>
      </c>
      <c r="K109">
        <f t="shared" si="18"/>
        <v>6.5390137098582386</v>
      </c>
      <c r="L109">
        <f t="shared" si="19"/>
        <v>0.25801623764462089</v>
      </c>
    </row>
    <row r="110" spans="1:14" x14ac:dyDescent="0.3">
      <c r="A110" t="s">
        <v>184</v>
      </c>
      <c r="E110">
        <v>5.8591709018584304</v>
      </c>
      <c r="G110">
        <v>1.9640890835165601</v>
      </c>
      <c r="H110">
        <f t="shared" si="15"/>
        <v>-3.8950818183418701</v>
      </c>
      <c r="I110">
        <f t="shared" si="16"/>
        <v>6.72145874115299E-2</v>
      </c>
      <c r="J110">
        <f t="shared" si="17"/>
        <v>6.7214587411529898</v>
      </c>
    </row>
    <row r="111" spans="1:14" x14ac:dyDescent="0.3">
      <c r="A111" t="s">
        <v>185</v>
      </c>
      <c r="D111" t="s">
        <v>87</v>
      </c>
      <c r="E111">
        <v>15.791141998898301</v>
      </c>
      <c r="G111">
        <v>1.9640890835165601</v>
      </c>
      <c r="H111">
        <f t="shared" si="15"/>
        <v>-13.82705291538174</v>
      </c>
      <c r="I111">
        <f t="shared" si="16"/>
        <v>6.8808536495664079E-5</v>
      </c>
      <c r="J111">
        <f t="shared" si="17"/>
        <v>6.8808536495664077E-3</v>
      </c>
      <c r="K111">
        <f t="shared" si="18"/>
        <v>7.1007705871318043E-3</v>
      </c>
      <c r="L111">
        <f t="shared" si="19"/>
        <v>3.1100951570054033E-4</v>
      </c>
    </row>
    <row r="112" spans="1:14" x14ac:dyDescent="0.3">
      <c r="A112" t="s">
        <v>186</v>
      </c>
      <c r="E112">
        <v>15.7017504119177</v>
      </c>
      <c r="G112">
        <v>1.9640890835165601</v>
      </c>
      <c r="H112">
        <f t="shared" si="15"/>
        <v>-13.73766132840114</v>
      </c>
      <c r="I112">
        <f t="shared" si="16"/>
        <v>7.3206875246972002E-5</v>
      </c>
      <c r="J112">
        <f t="shared" si="17"/>
        <v>7.3206875246972E-3</v>
      </c>
    </row>
    <row r="113" spans="1:6" x14ac:dyDescent="0.3">
      <c r="A113" t="s">
        <v>187</v>
      </c>
      <c r="C113" t="s">
        <v>92</v>
      </c>
      <c r="D113" t="s">
        <v>148</v>
      </c>
      <c r="E113">
        <v>1.94584167810674</v>
      </c>
      <c r="F113">
        <f>AVERAGE(E113:E114)</f>
        <v>2.0265954889706652</v>
      </c>
    </row>
    <row r="114" spans="1:6" x14ac:dyDescent="0.3">
      <c r="A114" t="s">
        <v>188</v>
      </c>
      <c r="E114">
        <v>2.1073492998345902</v>
      </c>
    </row>
    <row r="115" spans="1:6" x14ac:dyDescent="0.3">
      <c r="A115" t="s">
        <v>189</v>
      </c>
      <c r="D115" t="s">
        <v>150</v>
      </c>
      <c r="E115">
        <v>1.55055672449582</v>
      </c>
      <c r="F115">
        <f t="shared" ref="F115" si="21">AVERAGE(E115:E116)</f>
        <v>1.9640890835165601</v>
      </c>
    </row>
    <row r="116" spans="1:6" x14ac:dyDescent="0.3">
      <c r="A116" t="s">
        <v>190</v>
      </c>
      <c r="E116">
        <v>2.3776214425373001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85F4B-D57C-4398-A4C2-0EFDC62133AB}">
  <dimension ref="A1:Y100"/>
  <sheetViews>
    <sheetView tabSelected="1" topLeftCell="B1" workbookViewId="0">
      <selection activeCell="Q83" sqref="Q83"/>
    </sheetView>
  </sheetViews>
  <sheetFormatPr defaultRowHeight="14.4" x14ac:dyDescent="0.3"/>
  <sheetData>
    <row r="1" spans="1:2" x14ac:dyDescent="0.3">
      <c r="A1" t="s">
        <v>0</v>
      </c>
      <c r="B1" t="s">
        <v>191</v>
      </c>
    </row>
    <row r="2" spans="1:2" x14ac:dyDescent="0.3">
      <c r="A2" t="s">
        <v>1</v>
      </c>
      <c r="B2" t="s">
        <v>136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  <c r="B5" t="s">
        <v>192</v>
      </c>
    </row>
    <row r="6" spans="1:2" x14ac:dyDescent="0.3">
      <c r="A6" t="s">
        <v>6</v>
      </c>
      <c r="B6" t="s">
        <v>193</v>
      </c>
    </row>
    <row r="7" spans="1:2" x14ac:dyDescent="0.3">
      <c r="A7" t="s">
        <v>8</v>
      </c>
      <c r="B7">
        <v>20</v>
      </c>
    </row>
    <row r="8" spans="1:2" x14ac:dyDescent="0.3">
      <c r="A8" t="s">
        <v>9</v>
      </c>
      <c r="B8">
        <v>105</v>
      </c>
    </row>
    <row r="9" spans="1:2" x14ac:dyDescent="0.3">
      <c r="A9" t="s">
        <v>10</v>
      </c>
      <c r="B9" t="s">
        <v>139</v>
      </c>
    </row>
    <row r="10" spans="1:2" x14ac:dyDescent="0.3">
      <c r="A10" t="s">
        <v>12</v>
      </c>
      <c r="B10" t="s">
        <v>13</v>
      </c>
    </row>
    <row r="11" spans="1:2" x14ac:dyDescent="0.3">
      <c r="A11" t="s">
        <v>14</v>
      </c>
      <c r="B11" t="s">
        <v>140</v>
      </c>
    </row>
    <row r="12" spans="1:2" x14ac:dyDescent="0.3">
      <c r="A12" t="s">
        <v>16</v>
      </c>
      <c r="B12" t="s">
        <v>141</v>
      </c>
    </row>
    <row r="13" spans="1:2" x14ac:dyDescent="0.3">
      <c r="A13" t="s">
        <v>18</v>
      </c>
      <c r="B13" t="s">
        <v>19</v>
      </c>
    </row>
    <row r="15" spans="1:2" x14ac:dyDescent="0.3">
      <c r="A15" t="s">
        <v>20</v>
      </c>
      <c r="B15" t="s">
        <v>21</v>
      </c>
    </row>
    <row r="16" spans="1:2" x14ac:dyDescent="0.3">
      <c r="A16" t="s">
        <v>22</v>
      </c>
      <c r="B16">
        <v>3</v>
      </c>
    </row>
    <row r="17" spans="1:25" x14ac:dyDescent="0.3">
      <c r="A17" t="s">
        <v>23</v>
      </c>
      <c r="B17">
        <v>5</v>
      </c>
    </row>
    <row r="20" spans="1:25" x14ac:dyDescent="0.3">
      <c r="A20" t="s">
        <v>24</v>
      </c>
      <c r="E20" t="s">
        <v>25</v>
      </c>
    </row>
    <row r="21" spans="1:25" x14ac:dyDescent="0.3">
      <c r="A21" t="s">
        <v>26</v>
      </c>
      <c r="B21" t="s">
        <v>159</v>
      </c>
      <c r="C21" t="s">
        <v>107</v>
      </c>
      <c r="D21" t="s">
        <v>89</v>
      </c>
      <c r="E21">
        <v>12.0365967174031</v>
      </c>
      <c r="G21">
        <v>4.7609582188197646</v>
      </c>
      <c r="H21">
        <f>G21-E21</f>
        <v>-7.2756384985833353</v>
      </c>
      <c r="I21">
        <f>POWER(2,H21)</f>
        <v>6.4537862037286255E-3</v>
      </c>
      <c r="J21">
        <f>I21*100</f>
        <v>0.64537862037286253</v>
      </c>
      <c r="K21">
        <f>AVERAGE(J21:J22)</f>
        <v>0.6102274479973715</v>
      </c>
      <c r="L21">
        <f>STDEV(J21:J22)</f>
        <v>4.9711264706733829E-2</v>
      </c>
      <c r="M21" t="s">
        <v>194</v>
      </c>
      <c r="N21">
        <f>K21/K23</f>
        <v>0.8640816358046679</v>
      </c>
    </row>
    <row r="22" spans="1:25" x14ac:dyDescent="0.3">
      <c r="A22" t="s">
        <v>27</v>
      </c>
      <c r="E22">
        <v>12.2029891819234</v>
      </c>
      <c r="G22">
        <v>4.7609582188197646</v>
      </c>
      <c r="H22">
        <f t="shared" ref="H22:H51" si="0">G22-E22</f>
        <v>-7.442030963103635</v>
      </c>
      <c r="I22">
        <f t="shared" ref="I22:I52" si="1">POWER(2,H22)</f>
        <v>5.7507627562188059E-3</v>
      </c>
      <c r="J22">
        <f t="shared" ref="J22:J52" si="2">I22*100</f>
        <v>0.57507627562188057</v>
      </c>
    </row>
    <row r="23" spans="1:25" x14ac:dyDescent="0.3">
      <c r="A23" t="s">
        <v>28</v>
      </c>
      <c r="D23" t="s">
        <v>144</v>
      </c>
      <c r="E23">
        <v>11.949217221892299</v>
      </c>
      <c r="G23">
        <v>4.7609582188197646</v>
      </c>
      <c r="H23">
        <f t="shared" si="0"/>
        <v>-7.1882590030725346</v>
      </c>
      <c r="I23">
        <f t="shared" si="1"/>
        <v>6.8567517095462788E-3</v>
      </c>
      <c r="J23">
        <f t="shared" si="2"/>
        <v>0.68567517095462793</v>
      </c>
      <c r="K23">
        <f t="shared" ref="K23:K51" si="3">AVERAGE(J23:J24)</f>
        <v>0.70621504116228895</v>
      </c>
      <c r="L23">
        <f t="shared" ref="L23:L51" si="4">STDEV(J23:J24)</f>
        <v>2.9047763017057367E-2</v>
      </c>
    </row>
    <row r="24" spans="1:25" x14ac:dyDescent="0.3">
      <c r="A24" t="s">
        <v>29</v>
      </c>
      <c r="E24">
        <v>11.865273587433199</v>
      </c>
      <c r="G24">
        <v>4.7609582188197646</v>
      </c>
      <c r="H24">
        <f t="shared" si="0"/>
        <v>-7.1043153686134346</v>
      </c>
      <c r="I24">
        <f t="shared" si="1"/>
        <v>7.2675491136995011E-3</v>
      </c>
      <c r="J24">
        <f t="shared" si="2"/>
        <v>0.72675491136995007</v>
      </c>
    </row>
    <row r="25" spans="1:25" x14ac:dyDescent="0.3">
      <c r="A25" t="s">
        <v>30</v>
      </c>
      <c r="D25" t="s">
        <v>86</v>
      </c>
      <c r="E25">
        <v>17.113749282174599</v>
      </c>
      <c r="G25">
        <v>4.7609582188197646</v>
      </c>
      <c r="H25">
        <f t="shared" si="0"/>
        <v>-12.352791063354834</v>
      </c>
      <c r="I25">
        <f t="shared" si="1"/>
        <v>1.9117863645522155E-4</v>
      </c>
      <c r="J25">
        <f t="shared" si="2"/>
        <v>1.9117863645522155E-2</v>
      </c>
      <c r="K25">
        <f t="shared" si="3"/>
        <v>1.9002087674937735E-2</v>
      </c>
      <c r="L25">
        <f t="shared" si="4"/>
        <v>1.6373194779739579E-4</v>
      </c>
      <c r="N25">
        <f>K25/K23</f>
        <v>2.6906942740364311E-2</v>
      </c>
    </row>
    <row r="26" spans="1:25" x14ac:dyDescent="0.3">
      <c r="A26" t="s">
        <v>31</v>
      </c>
      <c r="E26">
        <v>17.131329612121</v>
      </c>
      <c r="G26">
        <v>4.7609582188197646</v>
      </c>
      <c r="H26">
        <f t="shared" si="0"/>
        <v>-12.370371393301236</v>
      </c>
      <c r="I26">
        <f t="shared" si="1"/>
        <v>1.8886311704353315E-4</v>
      </c>
      <c r="J26">
        <f t="shared" si="2"/>
        <v>1.8886311704353315E-2</v>
      </c>
    </row>
    <row r="27" spans="1:25" x14ac:dyDescent="0.3">
      <c r="A27" t="s">
        <v>32</v>
      </c>
      <c r="D27" t="s">
        <v>87</v>
      </c>
      <c r="E27">
        <v>17.805730304502099</v>
      </c>
      <c r="G27">
        <v>4.7609582188197646</v>
      </c>
      <c r="H27">
        <f t="shared" si="0"/>
        <v>-13.044772085682334</v>
      </c>
      <c r="I27">
        <f t="shared" si="1"/>
        <v>1.1834020454825616E-4</v>
      </c>
      <c r="J27">
        <f t="shared" si="2"/>
        <v>1.1834020454825617E-2</v>
      </c>
      <c r="K27">
        <f t="shared" si="3"/>
        <v>1.1957045571750112E-2</v>
      </c>
      <c r="L27">
        <f t="shared" si="4"/>
        <v>1.7398378886715533E-4</v>
      </c>
    </row>
    <row r="28" spans="1:25" x14ac:dyDescent="0.3">
      <c r="A28" t="s">
        <v>33</v>
      </c>
      <c r="E28">
        <v>17.776041701495799</v>
      </c>
      <c r="G28">
        <v>4.7609582188197646</v>
      </c>
      <c r="H28">
        <f t="shared" si="0"/>
        <v>-13.015083482676035</v>
      </c>
      <c r="I28">
        <f t="shared" si="1"/>
        <v>1.2080070688674605E-4</v>
      </c>
      <c r="J28">
        <f t="shared" si="2"/>
        <v>1.2080070688674605E-2</v>
      </c>
    </row>
    <row r="29" spans="1:25" x14ac:dyDescent="0.3">
      <c r="A29" t="s">
        <v>34</v>
      </c>
      <c r="C29" t="s">
        <v>115</v>
      </c>
      <c r="D29" t="s">
        <v>89</v>
      </c>
      <c r="E29">
        <v>12.218837488330401</v>
      </c>
      <c r="G29">
        <v>4.7526526368054602</v>
      </c>
      <c r="H29">
        <f t="shared" si="0"/>
        <v>-7.4661848515249405</v>
      </c>
      <c r="I29">
        <f t="shared" si="1"/>
        <v>5.6552838317998483E-3</v>
      </c>
      <c r="J29">
        <f t="shared" si="2"/>
        <v>0.56552838317998488</v>
      </c>
      <c r="K29" s="3">
        <f t="shared" si="3"/>
        <v>0.52942282925793871</v>
      </c>
      <c r="L29">
        <f t="shared" si="4"/>
        <v>5.1060964033550794E-2</v>
      </c>
      <c r="N29" s="3">
        <f>K29/K31</f>
        <v>0.71324789953065793</v>
      </c>
      <c r="P29" t="s">
        <v>195</v>
      </c>
      <c r="W29" t="s">
        <v>196</v>
      </c>
    </row>
    <row r="30" spans="1:25" x14ac:dyDescent="0.3">
      <c r="A30" t="s">
        <v>35</v>
      </c>
      <c r="E30">
        <v>12.415921111927499</v>
      </c>
      <c r="G30">
        <v>4.7526526368054602</v>
      </c>
      <c r="H30">
        <f t="shared" si="0"/>
        <v>-7.663268475122039</v>
      </c>
      <c r="I30">
        <f t="shared" si="1"/>
        <v>4.9331727533589251E-3</v>
      </c>
      <c r="J30">
        <f t="shared" si="2"/>
        <v>0.49331727533589254</v>
      </c>
      <c r="W30" t="s">
        <v>197</v>
      </c>
      <c r="X30">
        <v>1.1627781765998007</v>
      </c>
      <c r="Y30">
        <v>1.717199315608841E-2</v>
      </c>
    </row>
    <row r="31" spans="1:25" x14ac:dyDescent="0.3">
      <c r="A31" t="s">
        <v>36</v>
      </c>
      <c r="D31" t="s">
        <v>144</v>
      </c>
      <c r="E31">
        <v>11.835193170284199</v>
      </c>
      <c r="G31">
        <v>4.7526526368054602</v>
      </c>
      <c r="H31">
        <f t="shared" si="0"/>
        <v>-7.0825405334787392</v>
      </c>
      <c r="I31">
        <f t="shared" si="1"/>
        <v>7.3780714033408286E-3</v>
      </c>
      <c r="J31">
        <f t="shared" si="2"/>
        <v>0.7378071403340829</v>
      </c>
      <c r="K31">
        <f t="shared" si="3"/>
        <v>0.7422704358559169</v>
      </c>
      <c r="L31">
        <f t="shared" si="4"/>
        <v>6.3120530598568198E-3</v>
      </c>
      <c r="W31" t="s">
        <v>198</v>
      </c>
      <c r="X31">
        <v>9.9689324843432077E-3</v>
      </c>
      <c r="Y31">
        <v>8.2533572203334124E-6</v>
      </c>
    </row>
    <row r="32" spans="1:25" x14ac:dyDescent="0.3">
      <c r="A32" t="s">
        <v>37</v>
      </c>
      <c r="E32">
        <v>11.817843019686499</v>
      </c>
      <c r="G32">
        <v>4.7526526368054602</v>
      </c>
      <c r="H32">
        <f t="shared" si="0"/>
        <v>-7.0651903828810392</v>
      </c>
      <c r="I32">
        <f t="shared" si="1"/>
        <v>7.4673373137775102E-3</v>
      </c>
      <c r="J32">
        <f t="shared" si="2"/>
        <v>0.74673373137775101</v>
      </c>
      <c r="W32" t="s">
        <v>199</v>
      </c>
      <c r="X32">
        <v>1.5273662774481913</v>
      </c>
      <c r="Y32">
        <v>0.102951984778828</v>
      </c>
    </row>
    <row r="33" spans="1:25" x14ac:dyDescent="0.3">
      <c r="A33" t="s">
        <v>38</v>
      </c>
      <c r="D33" t="s">
        <v>86</v>
      </c>
      <c r="E33">
        <v>16.698825599795398</v>
      </c>
      <c r="G33">
        <v>4.7526526368054602</v>
      </c>
      <c r="H33">
        <f t="shared" si="0"/>
        <v>-11.946172962989937</v>
      </c>
      <c r="I33">
        <f t="shared" si="1"/>
        <v>2.5342158611401023E-4</v>
      </c>
      <c r="J33">
        <f t="shared" si="2"/>
        <v>2.5342158611401024E-2</v>
      </c>
      <c r="K33">
        <f t="shared" si="3"/>
        <v>2.5736115066812039E-2</v>
      </c>
      <c r="L33">
        <f t="shared" si="4"/>
        <v>5.5713856222668696E-4</v>
      </c>
      <c r="N33">
        <f>K33/K31</f>
        <v>3.4672154276406762E-2</v>
      </c>
      <c r="W33" t="s">
        <v>198</v>
      </c>
      <c r="X33">
        <v>8.6665305248285283E-3</v>
      </c>
      <c r="Y33">
        <v>1.170517611751174E-4</v>
      </c>
    </row>
    <row r="34" spans="1:25" x14ac:dyDescent="0.3">
      <c r="A34" t="s">
        <v>39</v>
      </c>
      <c r="E34">
        <v>16.654653942802401</v>
      </c>
      <c r="G34">
        <v>4.7526526368054602</v>
      </c>
      <c r="H34">
        <f t="shared" si="0"/>
        <v>-11.90200130599694</v>
      </c>
      <c r="I34">
        <f t="shared" si="1"/>
        <v>2.6130071522223052E-4</v>
      </c>
      <c r="J34">
        <f t="shared" si="2"/>
        <v>2.6130071522223051E-2</v>
      </c>
    </row>
    <row r="35" spans="1:25" x14ac:dyDescent="0.3">
      <c r="A35" t="s">
        <v>40</v>
      </c>
      <c r="D35" t="s">
        <v>87</v>
      </c>
      <c r="E35">
        <v>18.1265570380627</v>
      </c>
      <c r="G35">
        <v>4.7526526368054602</v>
      </c>
      <c r="H35">
        <f t="shared" si="0"/>
        <v>-13.373904401257239</v>
      </c>
      <c r="I35">
        <f t="shared" si="1"/>
        <v>9.4200588523145215E-5</v>
      </c>
      <c r="J35">
        <f t="shared" si="2"/>
        <v>9.4200588523145213E-3</v>
      </c>
      <c r="K35">
        <f t="shared" si="3"/>
        <v>9.2650118686480234E-3</v>
      </c>
      <c r="L35">
        <f t="shared" si="4"/>
        <v>2.192695471062011E-4</v>
      </c>
    </row>
    <row r="36" spans="1:25" x14ac:dyDescent="0.3">
      <c r="A36" t="s">
        <v>41</v>
      </c>
      <c r="E36">
        <v>18.174847618176599</v>
      </c>
      <c r="G36">
        <v>4.7526526368054602</v>
      </c>
      <c r="H36">
        <f t="shared" si="0"/>
        <v>-13.422194981371138</v>
      </c>
      <c r="I36">
        <f t="shared" si="1"/>
        <v>9.1099648849815256E-5</v>
      </c>
      <c r="J36">
        <f t="shared" si="2"/>
        <v>9.1099648849815255E-3</v>
      </c>
      <c r="W36" t="s">
        <v>196</v>
      </c>
    </row>
    <row r="37" spans="1:25" x14ac:dyDescent="0.3">
      <c r="A37" t="s">
        <v>42</v>
      </c>
      <c r="C37" t="s">
        <v>200</v>
      </c>
      <c r="D37" t="s">
        <v>89</v>
      </c>
      <c r="E37">
        <v>11.750319635816499</v>
      </c>
      <c r="G37">
        <v>4.2753577900037349</v>
      </c>
      <c r="H37">
        <f t="shared" si="0"/>
        <v>-7.4749618458127642</v>
      </c>
      <c r="I37">
        <f t="shared" si="1"/>
        <v>5.6209829500934155E-3</v>
      </c>
      <c r="J37">
        <f t="shared" si="2"/>
        <v>0.5620982950093415</v>
      </c>
      <c r="K37">
        <f t="shared" si="3"/>
        <v>0.55628918695257279</v>
      </c>
      <c r="L37">
        <f t="shared" si="4"/>
        <v>8.2153193991732019E-3</v>
      </c>
      <c r="N37">
        <f>K37/K39</f>
        <v>1.1627781765998007</v>
      </c>
      <c r="O37">
        <f>J37/K39</f>
        <v>1.1749206094069595</v>
      </c>
      <c r="P37">
        <f>AVERAGE(O37:O38)</f>
        <v>1.1627781765998004</v>
      </c>
      <c r="Q37">
        <f>STDEV(O37:O38)</f>
        <v>1.717199315608841E-2</v>
      </c>
      <c r="W37" t="s">
        <v>197</v>
      </c>
      <c r="X37">
        <v>1.1627781765998007</v>
      </c>
      <c r="Y37">
        <v>1.717199315608841E-2</v>
      </c>
    </row>
    <row r="38" spans="1:25" x14ac:dyDescent="0.3">
      <c r="A38" t="s">
        <v>43</v>
      </c>
      <c r="E38">
        <v>11.780451719047401</v>
      </c>
      <c r="G38">
        <v>4.2753577900037349</v>
      </c>
      <c r="H38">
        <f t="shared" si="0"/>
        <v>-7.5050939290436656</v>
      </c>
      <c r="I38">
        <f t="shared" si="1"/>
        <v>5.5048007889580393E-3</v>
      </c>
      <c r="J38">
        <f t="shared" si="2"/>
        <v>0.55048007889580397</v>
      </c>
      <c r="O38">
        <f>J38/K39</f>
        <v>1.1506357437926413</v>
      </c>
      <c r="W38" t="s">
        <v>199</v>
      </c>
      <c r="X38">
        <v>1.5273662774481913</v>
      </c>
      <c r="Y38">
        <v>0.102951984778828</v>
      </c>
    </row>
    <row r="39" spans="1:25" x14ac:dyDescent="0.3">
      <c r="A39" t="s">
        <v>44</v>
      </c>
      <c r="D39" t="s">
        <v>144</v>
      </c>
      <c r="E39">
        <v>11.9686667860977</v>
      </c>
      <c r="G39">
        <v>4.2753577900037349</v>
      </c>
      <c r="H39">
        <f t="shared" si="0"/>
        <v>-7.6933089960939647</v>
      </c>
      <c r="I39">
        <f t="shared" si="1"/>
        <v>4.8315138215204029E-3</v>
      </c>
      <c r="J39">
        <f t="shared" si="2"/>
        <v>0.48315138215204029</v>
      </c>
      <c r="K39">
        <f t="shared" si="3"/>
        <v>0.4784138523989806</v>
      </c>
      <c r="L39">
        <f t="shared" si="4"/>
        <v>6.6998788289231101E-3</v>
      </c>
    </row>
    <row r="40" spans="1:25" x14ac:dyDescent="0.3">
      <c r="A40" t="s">
        <v>45</v>
      </c>
      <c r="E40">
        <v>11.9972405160145</v>
      </c>
      <c r="G40">
        <v>4.2753577900037349</v>
      </c>
      <c r="H40">
        <f t="shared" si="0"/>
        <v>-7.7218827260107652</v>
      </c>
      <c r="I40">
        <f t="shared" si="1"/>
        <v>4.7367632264592088E-3</v>
      </c>
      <c r="J40">
        <f t="shared" si="2"/>
        <v>0.47367632264592086</v>
      </c>
    </row>
    <row r="41" spans="1:25" x14ac:dyDescent="0.3">
      <c r="A41" t="s">
        <v>46</v>
      </c>
      <c r="D41" t="s">
        <v>86</v>
      </c>
      <c r="E41">
        <v>16.4063081002475</v>
      </c>
      <c r="G41">
        <v>4.2753577900037349</v>
      </c>
      <c r="H41">
        <f t="shared" si="0"/>
        <v>-12.130950310243765</v>
      </c>
      <c r="I41">
        <f t="shared" si="1"/>
        <v>2.22956470511455E-4</v>
      </c>
      <c r="J41">
        <f t="shared" si="2"/>
        <v>2.2295647051145499E-2</v>
      </c>
      <c r="K41">
        <f t="shared" si="3"/>
        <v>2.1162224314282319E-2</v>
      </c>
      <c r="L41">
        <f t="shared" si="4"/>
        <v>1.602901806373941E-3</v>
      </c>
      <c r="N41">
        <f>K41/K39</f>
        <v>4.4234137887449287E-2</v>
      </c>
      <c r="W41" t="s">
        <v>197</v>
      </c>
      <c r="X41">
        <v>1.2271744465516627</v>
      </c>
    </row>
    <row r="42" spans="1:25" x14ac:dyDescent="0.3">
      <c r="A42" t="s">
        <v>47</v>
      </c>
      <c r="E42">
        <v>16.560994069423</v>
      </c>
      <c r="G42">
        <v>4.2753577900037349</v>
      </c>
      <c r="H42">
        <f t="shared" si="0"/>
        <v>-12.285636279419265</v>
      </c>
      <c r="I42">
        <f t="shared" si="1"/>
        <v>2.0028801577419141E-4</v>
      </c>
      <c r="J42">
        <f t="shared" si="2"/>
        <v>2.0028801577419139E-2</v>
      </c>
      <c r="W42" t="s">
        <v>199</v>
      </c>
      <c r="X42">
        <v>1.4025579512657593</v>
      </c>
    </row>
    <row r="43" spans="1:25" x14ac:dyDescent="0.3">
      <c r="A43" t="s">
        <v>48</v>
      </c>
      <c r="D43" t="s">
        <v>87</v>
      </c>
      <c r="E43">
        <v>17.5667149071514</v>
      </c>
      <c r="G43">
        <v>4.2753577900037349</v>
      </c>
      <c r="H43">
        <f t="shared" si="0"/>
        <v>-13.291357117147665</v>
      </c>
      <c r="I43">
        <f t="shared" si="1"/>
        <v>9.9747684892012602E-5</v>
      </c>
      <c r="J43">
        <f t="shared" si="2"/>
        <v>9.9747684892012595E-3</v>
      </c>
      <c r="K43">
        <f t="shared" si="3"/>
        <v>9.9689324843432077E-3</v>
      </c>
      <c r="L43">
        <f t="shared" si="4"/>
        <v>8.2533572203334124E-6</v>
      </c>
    </row>
    <row r="44" spans="1:25" x14ac:dyDescent="0.3">
      <c r="A44" t="s">
        <v>49</v>
      </c>
      <c r="E44">
        <v>17.568404070207201</v>
      </c>
      <c r="G44">
        <v>4.2753577900037349</v>
      </c>
      <c r="H44">
        <f t="shared" si="0"/>
        <v>-13.293046280203466</v>
      </c>
      <c r="I44">
        <f t="shared" si="1"/>
        <v>9.9630964794851547E-5</v>
      </c>
      <c r="J44">
        <f t="shared" si="2"/>
        <v>9.9630964794851541E-3</v>
      </c>
    </row>
    <row r="45" spans="1:25" x14ac:dyDescent="0.3">
      <c r="A45" t="s">
        <v>50</v>
      </c>
      <c r="C45" t="s">
        <v>199</v>
      </c>
      <c r="D45" t="s">
        <v>89</v>
      </c>
      <c r="E45">
        <v>12.5976427874705</v>
      </c>
      <c r="G45">
        <v>4.2756522245409601</v>
      </c>
      <c r="H45">
        <f t="shared" si="0"/>
        <v>-8.321990562929539</v>
      </c>
      <c r="I45">
        <f t="shared" si="1"/>
        <v>3.1248646918440679E-3</v>
      </c>
      <c r="J45">
        <f t="shared" si="2"/>
        <v>0.31248646918440681</v>
      </c>
      <c r="K45">
        <f t="shared" si="3"/>
        <v>0.2868615017331867</v>
      </c>
      <c r="L45">
        <f t="shared" si="4"/>
        <v>3.6239176504884611E-2</v>
      </c>
      <c r="N45" s="3">
        <f>K45/K47</f>
        <v>1.5273662774481913</v>
      </c>
      <c r="O45">
        <f>J45/K47</f>
        <v>1.6638039343287039</v>
      </c>
      <c r="P45">
        <f>AVERAGE(O45:O46)</f>
        <v>1.5273662774481913</v>
      </c>
      <c r="Q45">
        <f>STDEV(O45:O46)</f>
        <v>0.19295198477882788</v>
      </c>
      <c r="R45" t="s">
        <v>153</v>
      </c>
    </row>
    <row r="46" spans="1:25" x14ac:dyDescent="0.3">
      <c r="A46" t="s">
        <v>51</v>
      </c>
      <c r="E46">
        <v>12.856079835359999</v>
      </c>
      <c r="G46">
        <v>4.2756522245409601</v>
      </c>
      <c r="H46">
        <f t="shared" si="0"/>
        <v>-8.58042761081904</v>
      </c>
      <c r="I46">
        <f t="shared" si="1"/>
        <v>2.6123653428196661E-3</v>
      </c>
      <c r="J46">
        <f t="shared" si="2"/>
        <v>0.26123653428196658</v>
      </c>
      <c r="O46">
        <f>J46/K47</f>
        <v>1.3909286205676785</v>
      </c>
    </row>
    <row r="47" spans="1:25" x14ac:dyDescent="0.3">
      <c r="A47" t="s">
        <v>52</v>
      </c>
      <c r="D47" t="s">
        <v>144</v>
      </c>
      <c r="E47">
        <v>13.2592092028124</v>
      </c>
      <c r="G47">
        <v>4.2756522245409601</v>
      </c>
      <c r="H47">
        <f t="shared" si="0"/>
        <v>-8.9835569782714408</v>
      </c>
      <c r="I47">
        <f t="shared" si="1"/>
        <v>1.9755129538391891E-3</v>
      </c>
      <c r="J47">
        <f t="shared" si="2"/>
        <v>0.19755129538391891</v>
      </c>
      <c r="K47">
        <f t="shared" si="3"/>
        <v>0.1878144790602902</v>
      </c>
      <c r="L47">
        <f t="shared" si="4"/>
        <v>1.3769937699211469E-2</v>
      </c>
    </row>
    <row r="48" spans="1:25" x14ac:dyDescent="0.3">
      <c r="A48" t="s">
        <v>53</v>
      </c>
      <c r="E48">
        <v>13.408929946610201</v>
      </c>
      <c r="G48">
        <v>4.2756522245409601</v>
      </c>
      <c r="H48">
        <f t="shared" si="0"/>
        <v>-9.1332777220692414</v>
      </c>
      <c r="I48">
        <f t="shared" si="1"/>
        <v>1.7807766273666148E-3</v>
      </c>
      <c r="J48">
        <f t="shared" si="2"/>
        <v>0.17807766273666148</v>
      </c>
    </row>
    <row r="49" spans="1:16" x14ac:dyDescent="0.3">
      <c r="A49" t="s">
        <v>54</v>
      </c>
      <c r="D49" t="s">
        <v>86</v>
      </c>
      <c r="E49">
        <v>16.314812489682001</v>
      </c>
      <c r="G49">
        <v>4.2756522245409601</v>
      </c>
      <c r="H49">
        <f t="shared" si="0"/>
        <v>-12.039160265141042</v>
      </c>
      <c r="I49">
        <f t="shared" si="1"/>
        <v>2.3760284560586572E-4</v>
      </c>
      <c r="J49">
        <f t="shared" si="2"/>
        <v>2.3760284560586573E-2</v>
      </c>
      <c r="K49" s="3">
        <f t="shared" si="3"/>
        <v>2.2617306887576828E-2</v>
      </c>
      <c r="L49">
        <f t="shared" si="4"/>
        <v>1.6164145266600197E-3</v>
      </c>
      <c r="N49" s="3">
        <f>K49/K47</f>
        <v>0.12042365956416205</v>
      </c>
      <c r="P49" t="s">
        <v>201</v>
      </c>
    </row>
    <row r="50" spans="1:16" x14ac:dyDescent="0.3">
      <c r="A50" t="s">
        <v>55</v>
      </c>
      <c r="E50">
        <v>16.4607515369377</v>
      </c>
      <c r="G50">
        <v>4.2756522245409601</v>
      </c>
      <c r="H50">
        <f t="shared" si="0"/>
        <v>-12.185099312396741</v>
      </c>
      <c r="I50">
        <f t="shared" si="1"/>
        <v>2.1474329214567087E-4</v>
      </c>
      <c r="J50">
        <f t="shared" si="2"/>
        <v>2.1474329214567087E-2</v>
      </c>
    </row>
    <row r="51" spans="1:16" x14ac:dyDescent="0.3">
      <c r="A51" t="s">
        <v>56</v>
      </c>
      <c r="D51" t="s">
        <v>87</v>
      </c>
      <c r="E51">
        <v>17.756125329985299</v>
      </c>
      <c r="G51">
        <v>4.2756522245409601</v>
      </c>
      <c r="H51">
        <f t="shared" si="0"/>
        <v>-13.480473105444339</v>
      </c>
      <c r="I51">
        <f t="shared" si="1"/>
        <v>8.749298618905282E-5</v>
      </c>
      <c r="J51">
        <f t="shared" si="2"/>
        <v>8.749298618905282E-3</v>
      </c>
      <c r="K51">
        <f t="shared" si="3"/>
        <v>8.6665305248285283E-3</v>
      </c>
      <c r="L51">
        <f t="shared" si="4"/>
        <v>1.170517611751174E-4</v>
      </c>
    </row>
    <row r="52" spans="1:16" x14ac:dyDescent="0.3">
      <c r="A52" t="s">
        <v>57</v>
      </c>
      <c r="E52">
        <v>17.7836825512057</v>
      </c>
      <c r="G52">
        <v>4.2756522245409601</v>
      </c>
      <c r="H52">
        <f>G52-E52</f>
        <v>-13.508030326664741</v>
      </c>
      <c r="I52">
        <f t="shared" si="1"/>
        <v>8.583762430751775E-5</v>
      </c>
      <c r="J52">
        <f t="shared" si="2"/>
        <v>8.5837624307517745E-3</v>
      </c>
    </row>
    <row r="53" spans="1:16" x14ac:dyDescent="0.3">
      <c r="A53" t="s">
        <v>58</v>
      </c>
      <c r="C53" t="s">
        <v>117</v>
      </c>
      <c r="D53" t="s">
        <v>107</v>
      </c>
      <c r="E53">
        <v>4.8037736086614196</v>
      </c>
      <c r="F53">
        <f>AVERAGE(E53:E54)</f>
        <v>4.7609582188197646</v>
      </c>
    </row>
    <row r="54" spans="1:16" x14ac:dyDescent="0.3">
      <c r="A54" t="s">
        <v>59</v>
      </c>
      <c r="E54">
        <v>4.7181428289781104</v>
      </c>
    </row>
    <row r="55" spans="1:16" x14ac:dyDescent="0.3">
      <c r="A55" t="s">
        <v>60</v>
      </c>
      <c r="D55" t="s">
        <v>115</v>
      </c>
      <c r="E55">
        <v>4.6825556917893802</v>
      </c>
      <c r="F55">
        <f>AVERAGE(E55:E56)</f>
        <v>4.7526526368054602</v>
      </c>
    </row>
    <row r="56" spans="1:16" x14ac:dyDescent="0.3">
      <c r="A56" t="s">
        <v>61</v>
      </c>
      <c r="E56">
        <v>4.8227495818215402</v>
      </c>
    </row>
    <row r="57" spans="1:16" x14ac:dyDescent="0.3">
      <c r="A57" t="s">
        <v>62</v>
      </c>
      <c r="D57" t="s">
        <v>200</v>
      </c>
      <c r="E57">
        <v>4.2184468993146096</v>
      </c>
      <c r="F57">
        <f>AVERAGE(E57:E58)</f>
        <v>4.2753577900037349</v>
      </c>
    </row>
    <row r="58" spans="1:16" x14ac:dyDescent="0.3">
      <c r="A58" t="s">
        <v>63</v>
      </c>
      <c r="E58">
        <v>4.3322686806928603</v>
      </c>
    </row>
    <row r="59" spans="1:16" x14ac:dyDescent="0.3">
      <c r="A59" t="s">
        <v>64</v>
      </c>
      <c r="D59" t="s">
        <v>199</v>
      </c>
      <c r="E59">
        <v>4.3572344963034801</v>
      </c>
      <c r="F59">
        <f>AVERAGE(E59:E60)</f>
        <v>4.2756522245409601</v>
      </c>
    </row>
    <row r="60" spans="1:16" x14ac:dyDescent="0.3">
      <c r="A60" t="s">
        <v>65</v>
      </c>
      <c r="E60">
        <v>4.19406995277844</v>
      </c>
    </row>
    <row r="61" spans="1:16" x14ac:dyDescent="0.3">
      <c r="A61" t="s">
        <v>66</v>
      </c>
      <c r="B61" t="s">
        <v>159</v>
      </c>
      <c r="C61" t="s">
        <v>107</v>
      </c>
      <c r="D61" t="s">
        <v>89</v>
      </c>
      <c r="E61">
        <v>11.9608671593578</v>
      </c>
      <c r="G61">
        <v>5.0069155764161852</v>
      </c>
      <c r="H61">
        <f>G61-E61</f>
        <v>-6.953951582941615</v>
      </c>
      <c r="I61">
        <f>POWER(2,H61)</f>
        <v>8.0658842461857443E-3</v>
      </c>
      <c r="J61">
        <f>I61*100</f>
        <v>0.80658842461857438</v>
      </c>
      <c r="K61">
        <f>AVERAGE(J61:J62)</f>
        <v>0.85373554058097811</v>
      </c>
      <c r="L61">
        <f>STDEV(J61:J62)</f>
        <v>6.6676090820808318E-2</v>
      </c>
      <c r="N61">
        <f>K61/K63</f>
        <v>0.80061876275072363</v>
      </c>
    </row>
    <row r="62" spans="1:16" x14ac:dyDescent="0.3">
      <c r="A62" t="s">
        <v>67</v>
      </c>
      <c r="E62">
        <v>11.8013606594211</v>
      </c>
      <c r="G62">
        <v>5.0069155764161852</v>
      </c>
      <c r="H62">
        <f t="shared" ref="H62:H92" si="5">G62-E62</f>
        <v>-6.7944450830049146</v>
      </c>
      <c r="I62">
        <f t="shared" ref="I62:I92" si="6">POWER(2,H62)</f>
        <v>9.0088265654338171E-3</v>
      </c>
      <c r="J62">
        <f t="shared" ref="J62:J92" si="7">I62*100</f>
        <v>0.90088265654338173</v>
      </c>
    </row>
    <row r="63" spans="1:16" x14ac:dyDescent="0.3">
      <c r="A63" t="s">
        <v>68</v>
      </c>
      <c r="D63" t="s">
        <v>144</v>
      </c>
      <c r="E63">
        <v>11.587280116507699</v>
      </c>
      <c r="G63">
        <v>5.0069155764161852</v>
      </c>
      <c r="H63">
        <f t="shared" si="5"/>
        <v>-6.5803645400915141</v>
      </c>
      <c r="I63">
        <f t="shared" si="6"/>
        <v>1.044991820347017E-2</v>
      </c>
      <c r="J63">
        <f t="shared" si="7"/>
        <v>1.044991820347017</v>
      </c>
      <c r="K63">
        <f t="shared" ref="K63:K91" si="8">AVERAGE(J63:J64)</f>
        <v>1.0663446577841351</v>
      </c>
      <c r="L63">
        <f t="shared" ref="L63:L91" si="9">STDEV(J63:J64)</f>
        <v>3.0197472298720579E-2</v>
      </c>
    </row>
    <row r="64" spans="1:16" x14ac:dyDescent="0.3">
      <c r="A64" t="s">
        <v>69</v>
      </c>
      <c r="E64">
        <v>11.5294943886709</v>
      </c>
      <c r="G64">
        <v>5.0069155764161852</v>
      </c>
      <c r="H64">
        <f t="shared" si="5"/>
        <v>-6.5225788122547144</v>
      </c>
      <c r="I64">
        <f t="shared" si="6"/>
        <v>1.0876974952212534E-2</v>
      </c>
      <c r="J64">
        <f t="shared" si="7"/>
        <v>1.0876974952212535</v>
      </c>
    </row>
    <row r="65" spans="1:22" x14ac:dyDescent="0.3">
      <c r="A65" t="s">
        <v>70</v>
      </c>
      <c r="D65" t="s">
        <v>86</v>
      </c>
      <c r="E65">
        <v>16.614671154248999</v>
      </c>
      <c r="G65">
        <v>5.0069155764161852</v>
      </c>
      <c r="H65">
        <f t="shared" si="5"/>
        <v>-11.607755577832814</v>
      </c>
      <c r="I65">
        <f t="shared" si="6"/>
        <v>3.2041835667958972E-4</v>
      </c>
      <c r="J65">
        <f t="shared" si="7"/>
        <v>3.2041835667958971E-2</v>
      </c>
      <c r="K65">
        <f t="shared" si="8"/>
        <v>3.1593409702315167E-2</v>
      </c>
      <c r="L65">
        <f t="shared" si="9"/>
        <v>6.3417008233371329E-4</v>
      </c>
      <c r="N65">
        <f>K65/K63</f>
        <v>2.9627765724419993E-2</v>
      </c>
    </row>
    <row r="66" spans="1:22" x14ac:dyDescent="0.3">
      <c r="A66" t="s">
        <v>71</v>
      </c>
      <c r="E66">
        <v>16.655628136889501</v>
      </c>
      <c r="G66">
        <v>5.0069155764161852</v>
      </c>
      <c r="H66">
        <f t="shared" si="5"/>
        <v>-11.648712560473315</v>
      </c>
      <c r="I66">
        <f t="shared" si="6"/>
        <v>3.1144983736671372E-4</v>
      </c>
      <c r="J66">
        <f t="shared" si="7"/>
        <v>3.1144983736671371E-2</v>
      </c>
    </row>
    <row r="67" spans="1:22" x14ac:dyDescent="0.3">
      <c r="A67" t="s">
        <v>72</v>
      </c>
      <c r="D67" t="s">
        <v>87</v>
      </c>
      <c r="E67">
        <v>17.686745771658501</v>
      </c>
      <c r="G67">
        <v>5.0069155764161852</v>
      </c>
      <c r="H67">
        <f t="shared" si="5"/>
        <v>-12.679830195242316</v>
      </c>
      <c r="I67">
        <f t="shared" si="6"/>
        <v>1.5240203682447109E-4</v>
      </c>
      <c r="J67">
        <f t="shared" si="7"/>
        <v>1.524020368244711E-2</v>
      </c>
      <c r="K67">
        <f t="shared" si="8"/>
        <v>1.5944639043887363E-2</v>
      </c>
      <c r="L67">
        <f t="shared" si="9"/>
        <v>9.9622204196399841E-4</v>
      </c>
    </row>
    <row r="68" spans="1:22" x14ac:dyDescent="0.3">
      <c r="A68" t="s">
        <v>73</v>
      </c>
      <c r="E68">
        <v>17.5591859821503</v>
      </c>
      <c r="G68">
        <v>5.0069155764161852</v>
      </c>
      <c r="H68">
        <f t="shared" si="5"/>
        <v>-12.552270405734115</v>
      </c>
      <c r="I68">
        <f t="shared" si="6"/>
        <v>1.6649074405327614E-4</v>
      </c>
      <c r="J68">
        <f t="shared" si="7"/>
        <v>1.6649074405327615E-2</v>
      </c>
    </row>
    <row r="69" spans="1:22" x14ac:dyDescent="0.3">
      <c r="A69" t="s">
        <v>74</v>
      </c>
      <c r="C69" t="s">
        <v>115</v>
      </c>
      <c r="D69" t="s">
        <v>89</v>
      </c>
      <c r="E69">
        <v>12.3590443504453</v>
      </c>
      <c r="G69">
        <v>4.7148793529050508</v>
      </c>
      <c r="H69">
        <f t="shared" si="5"/>
        <v>-7.6441649975402495</v>
      </c>
      <c r="I69">
        <f t="shared" si="6"/>
        <v>4.9989298683744722E-3</v>
      </c>
      <c r="J69">
        <f t="shared" si="7"/>
        <v>0.49989298683744721</v>
      </c>
      <c r="K69" s="3">
        <f t="shared" si="8"/>
        <v>0.50108080432263535</v>
      </c>
      <c r="L69">
        <f t="shared" si="9"/>
        <v>1.6798275971769024E-3</v>
      </c>
      <c r="N69" s="3">
        <f>K69/K71</f>
        <v>0.63351837128874011</v>
      </c>
      <c r="P69" t="s">
        <v>195</v>
      </c>
    </row>
    <row r="70" spans="1:22" x14ac:dyDescent="0.3">
      <c r="A70" t="s">
        <v>75</v>
      </c>
      <c r="E70">
        <v>12.352204489127701</v>
      </c>
      <c r="G70">
        <v>4.7148793529050508</v>
      </c>
      <c r="H70">
        <f t="shared" si="5"/>
        <v>-7.6373251362226497</v>
      </c>
      <c r="I70">
        <f t="shared" si="6"/>
        <v>5.0226862180782345E-3</v>
      </c>
      <c r="J70">
        <f t="shared" si="7"/>
        <v>0.50226862180782339</v>
      </c>
    </row>
    <row r="71" spans="1:22" x14ac:dyDescent="0.3">
      <c r="A71" t="s">
        <v>76</v>
      </c>
      <c r="D71" t="s">
        <v>144</v>
      </c>
      <c r="E71">
        <v>11.629980516477101</v>
      </c>
      <c r="G71">
        <v>4.7148793529050508</v>
      </c>
      <c r="H71">
        <f t="shared" si="5"/>
        <v>-6.9151011635720501</v>
      </c>
      <c r="I71">
        <f t="shared" si="6"/>
        <v>8.2860419314933088E-3</v>
      </c>
      <c r="J71">
        <f t="shared" si="7"/>
        <v>0.82860419314933087</v>
      </c>
      <c r="K71">
        <f t="shared" si="8"/>
        <v>0.79094912954664198</v>
      </c>
      <c r="L71">
        <f t="shared" si="9"/>
        <v>5.3252301638944122E-2</v>
      </c>
    </row>
    <row r="72" spans="1:22" x14ac:dyDescent="0.3">
      <c r="A72" t="s">
        <v>77</v>
      </c>
      <c r="E72">
        <v>11.767450472987599</v>
      </c>
      <c r="G72">
        <v>4.7148793529050508</v>
      </c>
      <c r="H72">
        <f t="shared" si="5"/>
        <v>-7.0525711200825487</v>
      </c>
      <c r="I72">
        <f t="shared" si="6"/>
        <v>7.5329406594395309E-3</v>
      </c>
      <c r="J72">
        <f t="shared" si="7"/>
        <v>0.7532940659439531</v>
      </c>
    </row>
    <row r="73" spans="1:22" x14ac:dyDescent="0.3">
      <c r="A73" t="s">
        <v>78</v>
      </c>
      <c r="D73" t="s">
        <v>86</v>
      </c>
      <c r="E73">
        <v>16.353048787034101</v>
      </c>
      <c r="G73">
        <v>4.7148793529050508</v>
      </c>
      <c r="H73">
        <f t="shared" si="5"/>
        <v>-11.63816943412905</v>
      </c>
      <c r="I73">
        <f t="shared" si="6"/>
        <v>3.1373423049702633E-4</v>
      </c>
      <c r="J73">
        <f t="shared" si="7"/>
        <v>3.1373423049702635E-2</v>
      </c>
      <c r="K73" s="3">
        <f t="shared" si="8"/>
        <v>3.0918954975442378E-2</v>
      </c>
      <c r="L73">
        <f t="shared" si="9"/>
        <v>6.427149142844362E-4</v>
      </c>
      <c r="N73">
        <f>K73/K71</f>
        <v>3.9090952654773858E-2</v>
      </c>
      <c r="P73" t="s">
        <v>202</v>
      </c>
    </row>
    <row r="74" spans="1:22" x14ac:dyDescent="0.3">
      <c r="A74" t="s">
        <v>79</v>
      </c>
      <c r="E74">
        <v>16.395463290518901</v>
      </c>
      <c r="G74">
        <v>4.7148793529050508</v>
      </c>
      <c r="H74">
        <f t="shared" si="5"/>
        <v>-11.68058393761385</v>
      </c>
      <c r="I74">
        <f t="shared" si="6"/>
        <v>3.0464486901182124E-4</v>
      </c>
      <c r="J74">
        <f t="shared" si="7"/>
        <v>3.0464486901182124E-2</v>
      </c>
      <c r="S74" s="2" t="s">
        <v>203</v>
      </c>
      <c r="T74" s="2"/>
      <c r="U74" s="2"/>
      <c r="V74" s="2"/>
    </row>
    <row r="75" spans="1:22" x14ac:dyDescent="0.3">
      <c r="A75" t="s">
        <v>80</v>
      </c>
      <c r="D75" t="s">
        <v>87</v>
      </c>
      <c r="E75">
        <v>17.673721795952499</v>
      </c>
      <c r="G75">
        <v>4.7148793529050508</v>
      </c>
      <c r="H75">
        <f t="shared" si="5"/>
        <v>-12.958842443047448</v>
      </c>
      <c r="I75">
        <f t="shared" si="6"/>
        <v>1.2560291410594252E-4</v>
      </c>
      <c r="J75">
        <f t="shared" si="7"/>
        <v>1.2560291410594253E-2</v>
      </c>
      <c r="K75">
        <f t="shared" si="8"/>
        <v>1.1166709245837431E-2</v>
      </c>
      <c r="L75">
        <f t="shared" si="9"/>
        <v>1.9708227976803533E-3</v>
      </c>
    </row>
    <row r="76" spans="1:22" x14ac:dyDescent="0.3">
      <c r="A76" t="s">
        <v>81</v>
      </c>
      <c r="E76">
        <v>18.0356995760452</v>
      </c>
      <c r="G76">
        <v>4.7148793529050508</v>
      </c>
      <c r="H76">
        <f t="shared" si="5"/>
        <v>-13.320820223140149</v>
      </c>
      <c r="I76">
        <f t="shared" si="6"/>
        <v>9.7731270810806102E-5</v>
      </c>
      <c r="J76">
        <f t="shared" si="7"/>
        <v>9.7731270810806105E-3</v>
      </c>
    </row>
    <row r="77" spans="1:22" x14ac:dyDescent="0.3">
      <c r="A77" t="s">
        <v>82</v>
      </c>
      <c r="C77" t="s">
        <v>200</v>
      </c>
      <c r="D77" t="s">
        <v>89</v>
      </c>
      <c r="E77">
        <v>11.4161637879601</v>
      </c>
      <c r="G77">
        <v>4.1663106176851699</v>
      </c>
      <c r="H77">
        <f t="shared" si="5"/>
        <v>-7.24985317027493</v>
      </c>
      <c r="I77">
        <f t="shared" si="6"/>
        <v>6.5701718868247608E-3</v>
      </c>
      <c r="J77">
        <f t="shared" si="7"/>
        <v>0.65701718868247605</v>
      </c>
      <c r="K77">
        <f t="shared" si="8"/>
        <v>0.63627252667668865</v>
      </c>
      <c r="L77">
        <f t="shared" si="9"/>
        <v>2.9337382355430309E-2</v>
      </c>
      <c r="N77">
        <f>K77/K79</f>
        <v>1.2271744465516627</v>
      </c>
      <c r="S77" t="s">
        <v>200</v>
      </c>
      <c r="T77" t="s">
        <v>89</v>
      </c>
      <c r="U77">
        <v>1.2271744465516627</v>
      </c>
      <c r="V77">
        <v>2.9337382355430309E-2</v>
      </c>
    </row>
    <row r="78" spans="1:22" x14ac:dyDescent="0.3">
      <c r="A78" t="s">
        <v>83</v>
      </c>
      <c r="E78">
        <v>11.5102707340005</v>
      </c>
      <c r="G78">
        <v>4.1663106176851699</v>
      </c>
      <c r="H78">
        <f t="shared" si="5"/>
        <v>-7.3439601163153299</v>
      </c>
      <c r="I78">
        <f t="shared" si="6"/>
        <v>6.1552786467090137E-3</v>
      </c>
      <c r="J78">
        <f t="shared" si="7"/>
        <v>0.61552786467090137</v>
      </c>
      <c r="T78" t="s">
        <v>86</v>
      </c>
      <c r="U78">
        <v>4.1011259832903886E-2</v>
      </c>
      <c r="V78">
        <v>3.1017488404535605E-4</v>
      </c>
    </row>
    <row r="79" spans="1:22" x14ac:dyDescent="0.3">
      <c r="A79" t="s">
        <v>84</v>
      </c>
      <c r="D79" t="s">
        <v>144</v>
      </c>
      <c r="E79">
        <v>11.7066434836812</v>
      </c>
      <c r="G79">
        <v>4.1663106176851699</v>
      </c>
      <c r="H79">
        <f t="shared" si="5"/>
        <v>-7.5403328659960298</v>
      </c>
      <c r="I79">
        <f t="shared" si="6"/>
        <v>5.3719706355061601E-3</v>
      </c>
      <c r="J79">
        <f t="shared" si="7"/>
        <v>0.53719706355061603</v>
      </c>
      <c r="K79">
        <f t="shared" si="8"/>
        <v>0.51848580164344404</v>
      </c>
      <c r="L79">
        <f t="shared" si="9"/>
        <v>2.6461720358237684E-2</v>
      </c>
    </row>
    <row r="80" spans="1:22" x14ac:dyDescent="0.3">
      <c r="A80" t="s">
        <v>85</v>
      </c>
      <c r="E80">
        <v>11.810817494983899</v>
      </c>
      <c r="G80">
        <v>4.1663106176851699</v>
      </c>
      <c r="H80">
        <f t="shared" si="5"/>
        <v>-7.6445068772987295</v>
      </c>
      <c r="I80">
        <f t="shared" si="6"/>
        <v>4.9977453973627205E-3</v>
      </c>
      <c r="J80">
        <f t="shared" si="7"/>
        <v>0.49977453973627206</v>
      </c>
    </row>
    <row r="81" spans="1:24" x14ac:dyDescent="0.3">
      <c r="A81" t="s">
        <v>154</v>
      </c>
      <c r="D81" t="s">
        <v>86</v>
      </c>
      <c r="E81">
        <v>16.380584620323301</v>
      </c>
      <c r="G81">
        <v>4.1663106176851699</v>
      </c>
      <c r="H81">
        <f t="shared" si="5"/>
        <v>-12.214274002638131</v>
      </c>
      <c r="I81">
        <f t="shared" si="6"/>
        <v>2.1044429167008525E-4</v>
      </c>
      <c r="J81">
        <f t="shared" si="7"/>
        <v>2.1044429167008525E-2</v>
      </c>
      <c r="K81">
        <f t="shared" si="8"/>
        <v>2.1263755930870747E-2</v>
      </c>
      <c r="L81">
        <f t="shared" si="9"/>
        <v>3.1017488404535605E-4</v>
      </c>
      <c r="N81">
        <f>K81/K79</f>
        <v>4.1011259832903886E-2</v>
      </c>
      <c r="S81" t="s">
        <v>199</v>
      </c>
      <c r="T81" t="s">
        <v>89</v>
      </c>
      <c r="U81">
        <v>1.4025579512657593</v>
      </c>
      <c r="V81">
        <v>3.530816036955204E-2</v>
      </c>
    </row>
    <row r="82" spans="1:24" x14ac:dyDescent="0.3">
      <c r="A82" t="s">
        <v>155</v>
      </c>
      <c r="E82">
        <v>16.3508219708898</v>
      </c>
      <c r="G82">
        <v>4.1663106176851699</v>
      </c>
      <c r="H82">
        <f t="shared" si="5"/>
        <v>-12.184511353204631</v>
      </c>
      <c r="I82">
        <f t="shared" si="6"/>
        <v>2.1483082694732971E-4</v>
      </c>
      <c r="J82">
        <f t="shared" si="7"/>
        <v>2.148308269473297E-2</v>
      </c>
      <c r="T82" t="s">
        <v>86</v>
      </c>
      <c r="U82">
        <v>0.12014845521574927</v>
      </c>
      <c r="V82">
        <v>6.137096017647082E-4</v>
      </c>
    </row>
    <row r="83" spans="1:24" x14ac:dyDescent="0.3">
      <c r="A83" t="s">
        <v>156</v>
      </c>
      <c r="D83" t="s">
        <v>87</v>
      </c>
      <c r="E83">
        <v>17.4646631774478</v>
      </c>
      <c r="G83">
        <v>4.1663106176851699</v>
      </c>
      <c r="H83">
        <f t="shared" si="5"/>
        <v>-13.29835255976263</v>
      </c>
      <c r="I83">
        <f t="shared" si="6"/>
        <v>9.9265191921482524E-5</v>
      </c>
      <c r="J83">
        <f t="shared" si="7"/>
        <v>9.9265191921482521E-3</v>
      </c>
      <c r="K83">
        <f t="shared" si="8"/>
        <v>1.033670977810389E-2</v>
      </c>
      <c r="L83">
        <f t="shared" si="9"/>
        <v>5.8009708981622966E-4</v>
      </c>
    </row>
    <row r="84" spans="1:24" x14ac:dyDescent="0.3">
      <c r="A84" t="s">
        <v>157</v>
      </c>
      <c r="E84">
        <v>17.350102381533699</v>
      </c>
      <c r="G84">
        <v>4.1663106176851699</v>
      </c>
      <c r="H84">
        <f t="shared" si="5"/>
        <v>-13.183791763848529</v>
      </c>
      <c r="I84">
        <f t="shared" si="6"/>
        <v>1.0746900364059527E-4</v>
      </c>
      <c r="J84">
        <f t="shared" si="7"/>
        <v>1.0746900364059528E-2</v>
      </c>
    </row>
    <row r="85" spans="1:24" x14ac:dyDescent="0.3">
      <c r="A85" t="s">
        <v>158</v>
      </c>
      <c r="C85" t="s">
        <v>199</v>
      </c>
      <c r="D85" t="s">
        <v>89</v>
      </c>
      <c r="E85">
        <v>12.9140220318831</v>
      </c>
      <c r="G85">
        <v>4.2165402901025049</v>
      </c>
      <c r="H85">
        <f t="shared" si="5"/>
        <v>-8.6974817417805959</v>
      </c>
      <c r="I85">
        <f t="shared" si="6"/>
        <v>2.408779846883021E-3</v>
      </c>
      <c r="J85">
        <f t="shared" si="7"/>
        <v>0.2408779846883021</v>
      </c>
      <c r="K85">
        <f t="shared" si="8"/>
        <v>0.26584462431683448</v>
      </c>
      <c r="L85">
        <f t="shared" si="9"/>
        <v>3.530816036955204E-2</v>
      </c>
      <c r="N85" s="3">
        <f>K85/K87</f>
        <v>1.4025579512657593</v>
      </c>
      <c r="P85" t="s">
        <v>153</v>
      </c>
    </row>
    <row r="86" spans="1:24" x14ac:dyDescent="0.3">
      <c r="A86" t="s">
        <v>160</v>
      </c>
      <c r="E86">
        <v>12.6422414247526</v>
      </c>
      <c r="G86">
        <v>4.2165402901025049</v>
      </c>
      <c r="H86">
        <f t="shared" si="5"/>
        <v>-8.4257011346500938</v>
      </c>
      <c r="I86">
        <f t="shared" si="6"/>
        <v>2.908112639453668E-3</v>
      </c>
      <c r="J86">
        <f t="shared" si="7"/>
        <v>0.29081126394536683</v>
      </c>
    </row>
    <row r="87" spans="1:24" x14ac:dyDescent="0.3">
      <c r="A87" t="s">
        <v>161</v>
      </c>
      <c r="D87" t="s">
        <v>144</v>
      </c>
      <c r="E87">
        <v>13.319617258477001</v>
      </c>
      <c r="G87">
        <v>4.2165402901025049</v>
      </c>
      <c r="H87">
        <f t="shared" si="5"/>
        <v>-9.103076968374495</v>
      </c>
      <c r="I87">
        <f t="shared" si="6"/>
        <v>1.8184475524672642E-3</v>
      </c>
      <c r="J87">
        <f t="shared" si="7"/>
        <v>0.18184475524672641</v>
      </c>
      <c r="K87">
        <f t="shared" si="8"/>
        <v>0.18954270237241821</v>
      </c>
      <c r="L87">
        <f t="shared" si="9"/>
        <v>1.0886541227584329E-2</v>
      </c>
      <c r="S87" t="s">
        <v>200</v>
      </c>
      <c r="T87" t="s">
        <v>86</v>
      </c>
      <c r="U87">
        <v>4.1011259832903886E-2</v>
      </c>
      <c r="V87">
        <v>3.1017488404535605E-4</v>
      </c>
    </row>
    <row r="88" spans="1:24" x14ac:dyDescent="0.3">
      <c r="A88" t="s">
        <v>162</v>
      </c>
      <c r="E88">
        <v>13.202367666122599</v>
      </c>
      <c r="G88">
        <v>4.2165402901025049</v>
      </c>
      <c r="H88">
        <f t="shared" si="5"/>
        <v>-8.9858273760200937</v>
      </c>
      <c r="I88">
        <f t="shared" si="6"/>
        <v>1.9724064949811003E-3</v>
      </c>
      <c r="J88">
        <f t="shared" si="7"/>
        <v>0.19724064949811002</v>
      </c>
      <c r="S88" t="s">
        <v>204</v>
      </c>
      <c r="T88" t="s">
        <v>86</v>
      </c>
      <c r="U88">
        <v>0.12014845521574927</v>
      </c>
      <c r="V88">
        <v>6.137096017647082E-4</v>
      </c>
      <c r="X88" t="s">
        <v>205</v>
      </c>
    </row>
    <row r="89" spans="1:24" x14ac:dyDescent="0.3">
      <c r="A89" t="s">
        <v>163</v>
      </c>
      <c r="D89" t="s">
        <v>86</v>
      </c>
      <c r="E89">
        <v>16.3446683884852</v>
      </c>
      <c r="G89">
        <v>4.2165402901025049</v>
      </c>
      <c r="H89">
        <f t="shared" si="5"/>
        <v>-12.128128098382696</v>
      </c>
      <c r="I89">
        <f t="shared" si="6"/>
        <v>2.233930466637746E-4</v>
      </c>
      <c r="J89">
        <f t="shared" si="7"/>
        <v>2.2339304666377461E-2</v>
      </c>
      <c r="K89" s="3">
        <f t="shared" si="8"/>
        <v>2.2773262887464583E-2</v>
      </c>
      <c r="L89">
        <f t="shared" si="9"/>
        <v>6.137096017647082E-4</v>
      </c>
      <c r="N89" s="3">
        <f>K89/K87</f>
        <v>0.12014845521574927</v>
      </c>
      <c r="P89" t="s">
        <v>201</v>
      </c>
    </row>
    <row r="90" spans="1:24" x14ac:dyDescent="0.3">
      <c r="A90" t="s">
        <v>164</v>
      </c>
      <c r="E90">
        <v>16.2896788885866</v>
      </c>
      <c r="G90">
        <v>4.2165402901025049</v>
      </c>
      <c r="H90">
        <f t="shared" si="5"/>
        <v>-12.073138598484096</v>
      </c>
      <c r="I90">
        <f t="shared" si="6"/>
        <v>2.3207221108551704E-4</v>
      </c>
      <c r="J90">
        <f t="shared" si="7"/>
        <v>2.3207221108551702E-2</v>
      </c>
    </row>
    <row r="91" spans="1:24" x14ac:dyDescent="0.3">
      <c r="A91" t="s">
        <v>165</v>
      </c>
      <c r="D91" t="s">
        <v>87</v>
      </c>
      <c r="E91">
        <v>17.6239667300378</v>
      </c>
      <c r="G91">
        <v>4.2165402901025049</v>
      </c>
      <c r="H91">
        <f t="shared" si="5"/>
        <v>-13.407426439935296</v>
      </c>
      <c r="I91">
        <f t="shared" si="6"/>
        <v>9.2037004827011932E-5</v>
      </c>
      <c r="J91">
        <f t="shared" si="7"/>
        <v>9.2037004827011937E-3</v>
      </c>
      <c r="K91">
        <f t="shared" si="8"/>
        <v>8.9273841890639485E-3</v>
      </c>
      <c r="L91">
        <f t="shared" si="9"/>
        <v>3.9077024996645983E-4</v>
      </c>
    </row>
    <row r="92" spans="1:24" x14ac:dyDescent="0.3">
      <c r="A92" t="s">
        <v>166</v>
      </c>
      <c r="E92">
        <v>17.713302533253199</v>
      </c>
      <c r="G92">
        <v>4.2165402901025049</v>
      </c>
      <c r="H92">
        <f t="shared" si="5"/>
        <v>-13.496762243150695</v>
      </c>
      <c r="I92">
        <f t="shared" si="6"/>
        <v>8.6510678954267018E-5</v>
      </c>
      <c r="J92">
        <f t="shared" si="7"/>
        <v>8.6510678954267017E-3</v>
      </c>
    </row>
    <row r="93" spans="1:24" x14ac:dyDescent="0.3">
      <c r="A93" t="s">
        <v>167</v>
      </c>
      <c r="C93" t="s">
        <v>117</v>
      </c>
      <c r="D93" t="s">
        <v>107</v>
      </c>
      <c r="E93">
        <v>5.0709358625982599</v>
      </c>
      <c r="F93">
        <f>AVERAGE(E93:E94)</f>
        <v>5.0069155764161852</v>
      </c>
    </row>
    <row r="94" spans="1:24" x14ac:dyDescent="0.3">
      <c r="A94" t="s">
        <v>168</v>
      </c>
      <c r="E94">
        <v>4.9428952902341097</v>
      </c>
    </row>
    <row r="95" spans="1:24" x14ac:dyDescent="0.3">
      <c r="A95" t="s">
        <v>169</v>
      </c>
      <c r="D95" t="s">
        <v>115</v>
      </c>
      <c r="E95">
        <v>4.7906236768928903</v>
      </c>
      <c r="F95">
        <f>AVERAGE(E95:E96)</f>
        <v>4.7148793529050508</v>
      </c>
    </row>
    <row r="96" spans="1:24" x14ac:dyDescent="0.3">
      <c r="A96" t="s">
        <v>170</v>
      </c>
      <c r="E96">
        <v>4.6391350289172104</v>
      </c>
    </row>
    <row r="97" spans="1:16" x14ac:dyDescent="0.3">
      <c r="A97" t="s">
        <v>171</v>
      </c>
      <c r="D97" t="s">
        <v>200</v>
      </c>
      <c r="E97">
        <v>4.1739785855745897</v>
      </c>
      <c r="F97">
        <f>AVERAGE(E97:E98)</f>
        <v>4.1663106176851699</v>
      </c>
    </row>
    <row r="98" spans="1:16" x14ac:dyDescent="0.3">
      <c r="A98" t="s">
        <v>172</v>
      </c>
      <c r="E98">
        <v>4.15864264979575</v>
      </c>
    </row>
    <row r="99" spans="1:16" x14ac:dyDescent="0.3">
      <c r="A99" t="s">
        <v>173</v>
      </c>
      <c r="D99" t="s">
        <v>199</v>
      </c>
      <c r="E99">
        <v>4.0964051761219196</v>
      </c>
      <c r="F99">
        <f>AVERAGE(E99:E100)</f>
        <v>4.2165402901025049</v>
      </c>
      <c r="N99" t="s">
        <v>102</v>
      </c>
      <c r="O99">
        <v>2.1263755930870747E-2</v>
      </c>
      <c r="P99">
        <v>3.1017488404535605E-4</v>
      </c>
    </row>
    <row r="100" spans="1:16" x14ac:dyDescent="0.3">
      <c r="A100" t="s">
        <v>174</v>
      </c>
      <c r="E100">
        <v>4.3366754040830902</v>
      </c>
      <c r="N100" t="s">
        <v>102</v>
      </c>
      <c r="O100">
        <v>2.2773262887464583E-2</v>
      </c>
      <c r="P100">
        <v>6.137096017647082E-4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7A B</vt:lpstr>
      <vt:lpstr>Figure 7 CDEF and S3A D</vt:lpstr>
      <vt:lpstr>Figure S3E</vt:lpstr>
      <vt:lpstr>Figure S3F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Gopinath, Gokul</dc:creator>
  <cp:lastModifiedBy>Gopinath, Gokul</cp:lastModifiedBy>
  <dcterms:created xsi:type="dcterms:W3CDTF">2018-02-04T21:30:31Z</dcterms:created>
  <dcterms:modified xsi:type="dcterms:W3CDTF">2024-02-23T16:02:05Z</dcterms:modified>
</cp:coreProperties>
</file>