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opin\Desktop\RAW data\"/>
    </mc:Choice>
  </mc:AlternateContent>
  <xr:revisionPtr revIDLastSave="0" documentId="13_ncr:1_{D4463B92-0E3F-4273-989D-9B6A046880A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Figure 4D 4F" sheetId="1" r:id="rId1"/>
    <sheet name="Figure 4E" sheetId="2" r:id="rId2"/>
    <sheet name="Figure 4G" sheetId="3" r:id="rId3"/>
    <sheet name="Figure 4H" sheetId="4" r:id="rId4"/>
  </sheets>
  <externalReferences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4" l="1"/>
  <c r="F77" i="4"/>
  <c r="H76" i="4"/>
  <c r="I76" i="4" s="1"/>
  <c r="J76" i="4" s="1"/>
  <c r="H75" i="4"/>
  <c r="I75" i="4" s="1"/>
  <c r="J75" i="4" s="1"/>
  <c r="H74" i="4"/>
  <c r="I74" i="4" s="1"/>
  <c r="J74" i="4" s="1"/>
  <c r="H73" i="4"/>
  <c r="I73" i="4" s="1"/>
  <c r="J73" i="4" s="1"/>
  <c r="H72" i="4"/>
  <c r="I72" i="4" s="1"/>
  <c r="J72" i="4" s="1"/>
  <c r="H71" i="4"/>
  <c r="I71" i="4" s="1"/>
  <c r="J71" i="4" s="1"/>
  <c r="H70" i="4"/>
  <c r="I70" i="4" s="1"/>
  <c r="J70" i="4" s="1"/>
  <c r="H69" i="4"/>
  <c r="I69" i="4" s="1"/>
  <c r="J69" i="4" s="1"/>
  <c r="H68" i="4"/>
  <c r="I68" i="4" s="1"/>
  <c r="J68" i="4" s="1"/>
  <c r="H67" i="4"/>
  <c r="I67" i="4" s="1"/>
  <c r="J67" i="4" s="1"/>
  <c r="H66" i="4"/>
  <c r="I66" i="4" s="1"/>
  <c r="J66" i="4" s="1"/>
  <c r="H65" i="4"/>
  <c r="I65" i="4" s="1"/>
  <c r="J65" i="4" s="1"/>
  <c r="H64" i="4"/>
  <c r="I64" i="4" s="1"/>
  <c r="J64" i="4" s="1"/>
  <c r="H63" i="4"/>
  <c r="I63" i="4" s="1"/>
  <c r="J63" i="4" s="1"/>
  <c r="H62" i="4"/>
  <c r="I62" i="4" s="1"/>
  <c r="J62" i="4" s="1"/>
  <c r="H61" i="4"/>
  <c r="I61" i="4" s="1"/>
  <c r="J61" i="4" s="1"/>
  <c r="F59" i="4"/>
  <c r="F57" i="4"/>
  <c r="H56" i="4"/>
  <c r="I56" i="4" s="1"/>
  <c r="J56" i="4" s="1"/>
  <c r="H55" i="4"/>
  <c r="I55" i="4" s="1"/>
  <c r="J55" i="4" s="1"/>
  <c r="H54" i="4"/>
  <c r="I54" i="4" s="1"/>
  <c r="J54" i="4" s="1"/>
  <c r="H53" i="4"/>
  <c r="I53" i="4" s="1"/>
  <c r="J53" i="4" s="1"/>
  <c r="H52" i="4"/>
  <c r="I52" i="4" s="1"/>
  <c r="J52" i="4" s="1"/>
  <c r="I51" i="4"/>
  <c r="J51" i="4" s="1"/>
  <c r="H51" i="4"/>
  <c r="H50" i="4"/>
  <c r="I50" i="4" s="1"/>
  <c r="J50" i="4" s="1"/>
  <c r="J49" i="4"/>
  <c r="K49" i="4" s="1"/>
  <c r="I49" i="4"/>
  <c r="H49" i="4"/>
  <c r="H48" i="4"/>
  <c r="I48" i="4" s="1"/>
  <c r="J48" i="4" s="1"/>
  <c r="J47" i="4"/>
  <c r="L47" i="4" s="1"/>
  <c r="I47" i="4"/>
  <c r="H47" i="4"/>
  <c r="H46" i="4"/>
  <c r="I46" i="4" s="1"/>
  <c r="J46" i="4" s="1"/>
  <c r="J45" i="4"/>
  <c r="K45" i="4" s="1"/>
  <c r="I45" i="4"/>
  <c r="H45" i="4"/>
  <c r="H44" i="4"/>
  <c r="I44" i="4" s="1"/>
  <c r="J44" i="4" s="1"/>
  <c r="H43" i="4"/>
  <c r="I43" i="4" s="1"/>
  <c r="J43" i="4" s="1"/>
  <c r="H42" i="4"/>
  <c r="I42" i="4" s="1"/>
  <c r="J42" i="4" s="1"/>
  <c r="H41" i="4"/>
  <c r="I41" i="4" s="1"/>
  <c r="J41" i="4" s="1"/>
  <c r="F39" i="4"/>
  <c r="F37" i="4"/>
  <c r="I36" i="4"/>
  <c r="J36" i="4" s="1"/>
  <c r="H36" i="4"/>
  <c r="H35" i="4"/>
  <c r="I35" i="4" s="1"/>
  <c r="J35" i="4" s="1"/>
  <c r="I34" i="4"/>
  <c r="J34" i="4" s="1"/>
  <c r="H34" i="4"/>
  <c r="H33" i="4"/>
  <c r="I33" i="4" s="1"/>
  <c r="J33" i="4" s="1"/>
  <c r="I32" i="4"/>
  <c r="J32" i="4" s="1"/>
  <c r="H32" i="4"/>
  <c r="H31" i="4"/>
  <c r="I31" i="4" s="1"/>
  <c r="J31" i="4" s="1"/>
  <c r="J30" i="4"/>
  <c r="I30" i="4"/>
  <c r="H30" i="4"/>
  <c r="H29" i="4"/>
  <c r="I29" i="4" s="1"/>
  <c r="J29" i="4" s="1"/>
  <c r="H28" i="4"/>
  <c r="I28" i="4" s="1"/>
  <c r="J28" i="4" s="1"/>
  <c r="H27" i="4"/>
  <c r="I27" i="4" s="1"/>
  <c r="J27" i="4" s="1"/>
  <c r="H26" i="4"/>
  <c r="I26" i="4" s="1"/>
  <c r="J26" i="4" s="1"/>
  <c r="H25" i="4"/>
  <c r="I25" i="4" s="1"/>
  <c r="J25" i="4" s="1"/>
  <c r="H24" i="4"/>
  <c r="I24" i="4" s="1"/>
  <c r="J24" i="4" s="1"/>
  <c r="I23" i="4"/>
  <c r="J23" i="4" s="1"/>
  <c r="H23" i="4"/>
  <c r="H22" i="4"/>
  <c r="I22" i="4" s="1"/>
  <c r="J22" i="4" s="1"/>
  <c r="J21" i="4"/>
  <c r="L21" i="4" s="1"/>
  <c r="I21" i="4"/>
  <c r="H21" i="4"/>
  <c r="L23" i="4" l="1"/>
  <c r="K23" i="4"/>
  <c r="L53" i="4"/>
  <c r="K53" i="4"/>
  <c r="L71" i="4"/>
  <c r="K71" i="4"/>
  <c r="N71" i="4" s="1"/>
  <c r="L31" i="4"/>
  <c r="K31" i="4"/>
  <c r="N31" i="4" s="1"/>
  <c r="L55" i="4"/>
  <c r="K55" i="4"/>
  <c r="L73" i="4"/>
  <c r="K73" i="4"/>
  <c r="K67" i="4"/>
  <c r="L67" i="4"/>
  <c r="L75" i="4"/>
  <c r="K75" i="4"/>
  <c r="L33" i="4"/>
  <c r="K33" i="4"/>
  <c r="K43" i="4"/>
  <c r="N43" i="4" s="1"/>
  <c r="L43" i="4"/>
  <c r="K35" i="4"/>
  <c r="L35" i="4"/>
  <c r="L63" i="4"/>
  <c r="K63" i="4"/>
  <c r="N63" i="4" s="1"/>
  <c r="L25" i="4"/>
  <c r="K25" i="4"/>
  <c r="K65" i="4"/>
  <c r="L65" i="4"/>
  <c r="N49" i="4"/>
  <c r="K27" i="4"/>
  <c r="L27" i="4"/>
  <c r="K41" i="4"/>
  <c r="N41" i="4" s="1"/>
  <c r="L41" i="4"/>
  <c r="L29" i="4"/>
  <c r="K29" i="4"/>
  <c r="N29" i="4" s="1"/>
  <c r="L51" i="4"/>
  <c r="K51" i="4"/>
  <c r="N51" i="4" s="1"/>
  <c r="K61" i="4"/>
  <c r="N61" i="4" s="1"/>
  <c r="L61" i="4"/>
  <c r="K69" i="4"/>
  <c r="N69" i="4" s="1"/>
  <c r="L69" i="4"/>
  <c r="K21" i="4"/>
  <c r="N21" i="4" s="1"/>
  <c r="K47" i="4"/>
  <c r="L45" i="4"/>
  <c r="L49" i="4"/>
  <c r="N23" i="4" l="1"/>
  <c r="G114" i="3"/>
  <c r="G113" i="3"/>
  <c r="G109" i="3"/>
  <c r="G108" i="3"/>
  <c r="G103" i="3"/>
  <c r="G102" i="3"/>
  <c r="G98" i="3"/>
  <c r="G97" i="3"/>
  <c r="H79" i="3"/>
  <c r="J76" i="3"/>
  <c r="K76" i="3" s="1"/>
  <c r="L76" i="3" s="1"/>
  <c r="K75" i="3"/>
  <c r="L75" i="3" s="1"/>
  <c r="J75" i="3"/>
  <c r="J74" i="3"/>
  <c r="K74" i="3" s="1"/>
  <c r="L74" i="3" s="1"/>
  <c r="K73" i="3"/>
  <c r="L73" i="3" s="1"/>
  <c r="J73" i="3"/>
  <c r="J72" i="3"/>
  <c r="K72" i="3" s="1"/>
  <c r="L72" i="3" s="1"/>
  <c r="K71" i="3"/>
  <c r="L71" i="3" s="1"/>
  <c r="J71" i="3"/>
  <c r="J70" i="3"/>
  <c r="K70" i="3" s="1"/>
  <c r="L70" i="3" s="1"/>
  <c r="K69" i="3"/>
  <c r="L69" i="3" s="1"/>
  <c r="J69" i="3"/>
  <c r="J68" i="3"/>
  <c r="K68" i="3" s="1"/>
  <c r="L68" i="3" s="1"/>
  <c r="K67" i="3"/>
  <c r="L67" i="3" s="1"/>
  <c r="J67" i="3"/>
  <c r="J66" i="3"/>
  <c r="K66" i="3" s="1"/>
  <c r="L66" i="3" s="1"/>
  <c r="K65" i="3"/>
  <c r="L65" i="3" s="1"/>
  <c r="J65" i="3"/>
  <c r="J64" i="3"/>
  <c r="K64" i="3" s="1"/>
  <c r="L64" i="3" s="1"/>
  <c r="K63" i="3"/>
  <c r="L63" i="3" s="1"/>
  <c r="J63" i="3"/>
  <c r="J62" i="3"/>
  <c r="K62" i="3" s="1"/>
  <c r="L62" i="3" s="1"/>
  <c r="K61" i="3"/>
  <c r="L61" i="3" s="1"/>
  <c r="J61" i="3"/>
  <c r="H59" i="3"/>
  <c r="H57" i="3"/>
  <c r="J56" i="3"/>
  <c r="K56" i="3" s="1"/>
  <c r="L56" i="3" s="1"/>
  <c r="J55" i="3"/>
  <c r="K55" i="3" s="1"/>
  <c r="L55" i="3" s="1"/>
  <c r="J54" i="3"/>
  <c r="K54" i="3" s="1"/>
  <c r="L54" i="3" s="1"/>
  <c r="J53" i="3"/>
  <c r="K53" i="3" s="1"/>
  <c r="L53" i="3" s="1"/>
  <c r="J52" i="3"/>
  <c r="K52" i="3" s="1"/>
  <c r="L52" i="3" s="1"/>
  <c r="J51" i="3"/>
  <c r="K51" i="3" s="1"/>
  <c r="L51" i="3" s="1"/>
  <c r="J50" i="3"/>
  <c r="K50" i="3" s="1"/>
  <c r="L50" i="3" s="1"/>
  <c r="J49" i="3"/>
  <c r="K49" i="3" s="1"/>
  <c r="L49" i="3" s="1"/>
  <c r="J48" i="3"/>
  <c r="K48" i="3" s="1"/>
  <c r="L48" i="3" s="1"/>
  <c r="J47" i="3"/>
  <c r="K47" i="3" s="1"/>
  <c r="L47" i="3" s="1"/>
  <c r="J46" i="3"/>
  <c r="K46" i="3" s="1"/>
  <c r="L46" i="3" s="1"/>
  <c r="J45" i="3"/>
  <c r="K45" i="3" s="1"/>
  <c r="L45" i="3" s="1"/>
  <c r="J44" i="3"/>
  <c r="K44" i="3" s="1"/>
  <c r="L44" i="3" s="1"/>
  <c r="J43" i="3"/>
  <c r="K43" i="3" s="1"/>
  <c r="L43" i="3" s="1"/>
  <c r="J42" i="3"/>
  <c r="K42" i="3" s="1"/>
  <c r="L42" i="3" s="1"/>
  <c r="J41" i="3"/>
  <c r="K41" i="3" s="1"/>
  <c r="L41" i="3" s="1"/>
  <c r="H39" i="3"/>
  <c r="I39" i="3" s="1"/>
  <c r="H37" i="3"/>
  <c r="I37" i="3" s="1"/>
  <c r="J36" i="3"/>
  <c r="K36" i="3" s="1"/>
  <c r="L36" i="3" s="1"/>
  <c r="J35" i="3"/>
  <c r="K35" i="3" s="1"/>
  <c r="L35" i="3" s="1"/>
  <c r="J34" i="3"/>
  <c r="K34" i="3" s="1"/>
  <c r="L34" i="3" s="1"/>
  <c r="J33" i="3"/>
  <c r="K33" i="3" s="1"/>
  <c r="L33" i="3" s="1"/>
  <c r="J32" i="3"/>
  <c r="K32" i="3" s="1"/>
  <c r="L32" i="3" s="1"/>
  <c r="J31" i="3"/>
  <c r="K31" i="3" s="1"/>
  <c r="L31" i="3" s="1"/>
  <c r="J30" i="3"/>
  <c r="K30" i="3" s="1"/>
  <c r="L30" i="3" s="1"/>
  <c r="J29" i="3"/>
  <c r="K29" i="3" s="1"/>
  <c r="L29" i="3" s="1"/>
  <c r="J28" i="3"/>
  <c r="K28" i="3" s="1"/>
  <c r="L28" i="3" s="1"/>
  <c r="J27" i="3"/>
  <c r="K27" i="3" s="1"/>
  <c r="L27" i="3" s="1"/>
  <c r="J26" i="3"/>
  <c r="K26" i="3" s="1"/>
  <c r="L26" i="3" s="1"/>
  <c r="J25" i="3"/>
  <c r="K25" i="3" s="1"/>
  <c r="L25" i="3" s="1"/>
  <c r="J24" i="3"/>
  <c r="K24" i="3" s="1"/>
  <c r="L24" i="3" s="1"/>
  <c r="J23" i="3"/>
  <c r="K23" i="3" s="1"/>
  <c r="L23" i="3" s="1"/>
  <c r="J22" i="3"/>
  <c r="K22" i="3" s="1"/>
  <c r="L22" i="3" s="1"/>
  <c r="J21" i="3"/>
  <c r="K21" i="3" s="1"/>
  <c r="L21" i="3" s="1"/>
  <c r="N65" i="3" l="1"/>
  <c r="M65" i="3"/>
  <c r="N25" i="3"/>
  <c r="M25" i="3"/>
  <c r="M33" i="3"/>
  <c r="N33" i="3"/>
  <c r="N43" i="3"/>
  <c r="M43" i="3"/>
  <c r="N51" i="3"/>
  <c r="M51" i="3"/>
  <c r="N71" i="3"/>
  <c r="M71" i="3"/>
  <c r="M61" i="3"/>
  <c r="N61" i="3"/>
  <c r="N27" i="3"/>
  <c r="M27" i="3"/>
  <c r="N35" i="3"/>
  <c r="M35" i="3"/>
  <c r="N45" i="3"/>
  <c r="M45" i="3"/>
  <c r="N53" i="3"/>
  <c r="M53" i="3"/>
  <c r="M67" i="3"/>
  <c r="N67" i="3"/>
  <c r="N73" i="3"/>
  <c r="M73" i="3"/>
  <c r="N21" i="3"/>
  <c r="M21" i="3"/>
  <c r="N29" i="3"/>
  <c r="M29" i="3"/>
  <c r="N47" i="3"/>
  <c r="M47" i="3"/>
  <c r="M55" i="3"/>
  <c r="N55" i="3"/>
  <c r="N63" i="3"/>
  <c r="M63" i="3"/>
  <c r="N69" i="3"/>
  <c r="M69" i="3"/>
  <c r="M23" i="3"/>
  <c r="N23" i="3"/>
  <c r="N31" i="3"/>
  <c r="M31" i="3"/>
  <c r="N41" i="3"/>
  <c r="M41" i="3"/>
  <c r="N49" i="3"/>
  <c r="M49" i="3"/>
  <c r="N75" i="3"/>
  <c r="M75" i="3"/>
  <c r="F108" i="2" l="1"/>
  <c r="G107" i="2"/>
  <c r="F107" i="2"/>
  <c r="F106" i="2"/>
  <c r="G105" i="2"/>
  <c r="F105" i="2"/>
  <c r="F104" i="2"/>
  <c r="G103" i="2"/>
  <c r="F103" i="2"/>
  <c r="H102" i="2"/>
  <c r="I102" i="2" s="1"/>
  <c r="J102" i="2" s="1"/>
  <c r="I101" i="2"/>
  <c r="J101" i="2" s="1"/>
  <c r="H101" i="2"/>
  <c r="I100" i="2"/>
  <c r="J100" i="2" s="1"/>
  <c r="L99" i="2" s="1"/>
  <c r="H100" i="2"/>
  <c r="J99" i="2"/>
  <c r="K99" i="2" s="1"/>
  <c r="I99" i="2"/>
  <c r="H99" i="2"/>
  <c r="I98" i="2"/>
  <c r="J98" i="2" s="1"/>
  <c r="L97" i="2" s="1"/>
  <c r="H98" i="2"/>
  <c r="J97" i="2"/>
  <c r="I97" i="2"/>
  <c r="H97" i="2"/>
  <c r="I96" i="2"/>
  <c r="J96" i="2" s="1"/>
  <c r="L95" i="2" s="1"/>
  <c r="H96" i="2"/>
  <c r="J95" i="2"/>
  <c r="I95" i="2"/>
  <c r="H95" i="2"/>
  <c r="I94" i="2"/>
  <c r="J94" i="2" s="1"/>
  <c r="L93" i="2" s="1"/>
  <c r="H94" i="2"/>
  <c r="J93" i="2"/>
  <c r="K93" i="2" s="1"/>
  <c r="I93" i="2"/>
  <c r="H93" i="2"/>
  <c r="I92" i="2"/>
  <c r="J92" i="2" s="1"/>
  <c r="L91" i="2" s="1"/>
  <c r="H92" i="2"/>
  <c r="J91" i="2"/>
  <c r="I91" i="2"/>
  <c r="H91" i="2"/>
  <c r="I90" i="2"/>
  <c r="J90" i="2" s="1"/>
  <c r="L89" i="2" s="1"/>
  <c r="H90" i="2"/>
  <c r="J89" i="2"/>
  <c r="K89" i="2" s="1"/>
  <c r="I89" i="2"/>
  <c r="H89" i="2"/>
  <c r="I88" i="2"/>
  <c r="J88" i="2" s="1"/>
  <c r="L87" i="2" s="1"/>
  <c r="H88" i="2"/>
  <c r="J87" i="2"/>
  <c r="K87" i="2" s="1"/>
  <c r="I87" i="2"/>
  <c r="H87" i="2"/>
  <c r="I86" i="2"/>
  <c r="J86" i="2" s="1"/>
  <c r="H86" i="2"/>
  <c r="F86" i="2"/>
  <c r="F85" i="2"/>
  <c r="G85" i="2" s="1"/>
  <c r="H85" i="2" s="1"/>
  <c r="I85" i="2" s="1"/>
  <c r="J85" i="2" s="1"/>
  <c r="H84" i="2"/>
  <c r="I84" i="2" s="1"/>
  <c r="J84" i="2" s="1"/>
  <c r="F84" i="2"/>
  <c r="F83" i="2"/>
  <c r="G83" i="2" s="1"/>
  <c r="H83" i="2" s="1"/>
  <c r="I83" i="2" s="1"/>
  <c r="J83" i="2" s="1"/>
  <c r="I82" i="2"/>
  <c r="J82" i="2" s="1"/>
  <c r="H82" i="2"/>
  <c r="F82" i="2"/>
  <c r="F81" i="2"/>
  <c r="G81" i="2" s="1"/>
  <c r="H81" i="2" s="1"/>
  <c r="I81" i="2" s="1"/>
  <c r="J81" i="2" s="1"/>
  <c r="H80" i="2"/>
  <c r="I80" i="2" s="1"/>
  <c r="J80" i="2" s="1"/>
  <c r="H79" i="2"/>
  <c r="I79" i="2" s="1"/>
  <c r="J79" i="2" s="1"/>
  <c r="H78" i="2"/>
  <c r="I78" i="2" s="1"/>
  <c r="J78" i="2" s="1"/>
  <c r="H77" i="2"/>
  <c r="I77" i="2" s="1"/>
  <c r="J77" i="2" s="1"/>
  <c r="H76" i="2"/>
  <c r="I76" i="2" s="1"/>
  <c r="J76" i="2" s="1"/>
  <c r="H75" i="2"/>
  <c r="I75" i="2" s="1"/>
  <c r="J75" i="2" s="1"/>
  <c r="H74" i="2"/>
  <c r="I74" i="2" s="1"/>
  <c r="J74" i="2" s="1"/>
  <c r="H73" i="2"/>
  <c r="I73" i="2" s="1"/>
  <c r="J73" i="2" s="1"/>
  <c r="H72" i="2"/>
  <c r="I72" i="2" s="1"/>
  <c r="J72" i="2" s="1"/>
  <c r="H71" i="2"/>
  <c r="I71" i="2" s="1"/>
  <c r="J71" i="2" s="1"/>
  <c r="H70" i="2"/>
  <c r="I70" i="2" s="1"/>
  <c r="J70" i="2" s="1"/>
  <c r="H69" i="2"/>
  <c r="I69" i="2" s="1"/>
  <c r="J69" i="2" s="1"/>
  <c r="H68" i="2"/>
  <c r="I68" i="2" s="1"/>
  <c r="J68" i="2" s="1"/>
  <c r="H67" i="2"/>
  <c r="I67" i="2" s="1"/>
  <c r="J67" i="2" s="1"/>
  <c r="H66" i="2"/>
  <c r="I66" i="2" s="1"/>
  <c r="J66" i="2" s="1"/>
  <c r="H65" i="2"/>
  <c r="I65" i="2" s="1"/>
  <c r="J65" i="2" s="1"/>
  <c r="H64" i="2"/>
  <c r="I64" i="2" s="1"/>
  <c r="J64" i="2" s="1"/>
  <c r="F64" i="2"/>
  <c r="F63" i="2"/>
  <c r="G63" i="2" s="1"/>
  <c r="H63" i="2" s="1"/>
  <c r="I63" i="2" s="1"/>
  <c r="J63" i="2" s="1"/>
  <c r="H62" i="2"/>
  <c r="I62" i="2" s="1"/>
  <c r="J62" i="2" s="1"/>
  <c r="F62" i="2"/>
  <c r="G61" i="2"/>
  <c r="H61" i="2" s="1"/>
  <c r="I61" i="2" s="1"/>
  <c r="J61" i="2" s="1"/>
  <c r="F61" i="2"/>
  <c r="I60" i="2"/>
  <c r="J60" i="2" s="1"/>
  <c r="H60" i="2"/>
  <c r="F60" i="2"/>
  <c r="F59" i="2"/>
  <c r="G59" i="2" s="1"/>
  <c r="H59" i="2" s="1"/>
  <c r="I59" i="2" s="1"/>
  <c r="J59" i="2" s="1"/>
  <c r="J58" i="2"/>
  <c r="I58" i="2"/>
  <c r="H58" i="2"/>
  <c r="H57" i="2"/>
  <c r="I57" i="2" s="1"/>
  <c r="J57" i="2" s="1"/>
  <c r="J56" i="2"/>
  <c r="I56" i="2"/>
  <c r="H56" i="2"/>
  <c r="H55" i="2"/>
  <c r="I55" i="2" s="1"/>
  <c r="J55" i="2" s="1"/>
  <c r="J54" i="2"/>
  <c r="I54" i="2"/>
  <c r="H54" i="2"/>
  <c r="H53" i="2"/>
  <c r="I53" i="2" s="1"/>
  <c r="J53" i="2" s="1"/>
  <c r="J52" i="2"/>
  <c r="I52" i="2"/>
  <c r="H52" i="2"/>
  <c r="H51" i="2"/>
  <c r="I51" i="2" s="1"/>
  <c r="J51" i="2" s="1"/>
  <c r="J50" i="2"/>
  <c r="I50" i="2"/>
  <c r="H50" i="2"/>
  <c r="H49" i="2"/>
  <c r="I49" i="2" s="1"/>
  <c r="J49" i="2" s="1"/>
  <c r="J48" i="2"/>
  <c r="I48" i="2"/>
  <c r="H48" i="2"/>
  <c r="H47" i="2"/>
  <c r="I47" i="2" s="1"/>
  <c r="J47" i="2" s="1"/>
  <c r="J46" i="2"/>
  <c r="I46" i="2"/>
  <c r="H46" i="2"/>
  <c r="H45" i="2"/>
  <c r="I45" i="2" s="1"/>
  <c r="J45" i="2" s="1"/>
  <c r="J44" i="2"/>
  <c r="I44" i="2"/>
  <c r="H44" i="2"/>
  <c r="H43" i="2"/>
  <c r="I43" i="2" s="1"/>
  <c r="J43" i="2" s="1"/>
  <c r="H42" i="2"/>
  <c r="I42" i="2" s="1"/>
  <c r="J42" i="2" s="1"/>
  <c r="F42" i="2"/>
  <c r="F41" i="2"/>
  <c r="G41" i="2" s="1"/>
  <c r="H41" i="2" s="1"/>
  <c r="I41" i="2" s="1"/>
  <c r="J41" i="2" s="1"/>
  <c r="H40" i="2"/>
  <c r="I40" i="2" s="1"/>
  <c r="J40" i="2" s="1"/>
  <c r="F40" i="2"/>
  <c r="G39" i="2"/>
  <c r="H39" i="2" s="1"/>
  <c r="I39" i="2" s="1"/>
  <c r="J39" i="2" s="1"/>
  <c r="F39" i="2"/>
  <c r="H38" i="2"/>
  <c r="I38" i="2" s="1"/>
  <c r="J38" i="2" s="1"/>
  <c r="F38" i="2"/>
  <c r="F37" i="2"/>
  <c r="G37" i="2" s="1"/>
  <c r="H37" i="2" s="1"/>
  <c r="I37" i="2" s="1"/>
  <c r="J37" i="2" s="1"/>
  <c r="H36" i="2"/>
  <c r="I36" i="2" s="1"/>
  <c r="J36" i="2" s="1"/>
  <c r="H35" i="2"/>
  <c r="I35" i="2" s="1"/>
  <c r="J35" i="2" s="1"/>
  <c r="H34" i="2"/>
  <c r="I34" i="2" s="1"/>
  <c r="J34" i="2" s="1"/>
  <c r="H33" i="2"/>
  <c r="I33" i="2" s="1"/>
  <c r="J33" i="2" s="1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J25" i="2" s="1"/>
  <c r="H24" i="2"/>
  <c r="I24" i="2" s="1"/>
  <c r="J24" i="2" s="1"/>
  <c r="H23" i="2"/>
  <c r="I23" i="2" s="1"/>
  <c r="J23" i="2" s="1"/>
  <c r="H22" i="2"/>
  <c r="I22" i="2" s="1"/>
  <c r="J22" i="2" s="1"/>
  <c r="H21" i="2"/>
  <c r="I21" i="2" s="1"/>
  <c r="J21" i="2" s="1"/>
  <c r="K75" i="2" l="1"/>
  <c r="L75" i="2"/>
  <c r="L23" i="2"/>
  <c r="K23" i="2"/>
  <c r="L31" i="2"/>
  <c r="K31" i="2"/>
  <c r="L43" i="2"/>
  <c r="K43" i="2"/>
  <c r="L47" i="2"/>
  <c r="K47" i="2"/>
  <c r="L51" i="2"/>
  <c r="K51" i="2"/>
  <c r="L55" i="2"/>
  <c r="K55" i="2"/>
  <c r="K71" i="2"/>
  <c r="L71" i="2"/>
  <c r="K79" i="2"/>
  <c r="L79" i="2"/>
  <c r="K97" i="2"/>
  <c r="L21" i="2"/>
  <c r="K21" i="2"/>
  <c r="K77" i="2"/>
  <c r="L77" i="2"/>
  <c r="L25" i="2"/>
  <c r="K25" i="2"/>
  <c r="L33" i="2"/>
  <c r="K33" i="2"/>
  <c r="K91" i="2"/>
  <c r="L101" i="2"/>
  <c r="K101" i="2"/>
  <c r="K67" i="2"/>
  <c r="L67" i="2"/>
  <c r="K69" i="2"/>
  <c r="L69" i="2"/>
  <c r="K65" i="2"/>
  <c r="L65" i="2"/>
  <c r="K73" i="2"/>
  <c r="L73" i="2"/>
  <c r="L29" i="2"/>
  <c r="K29" i="2"/>
  <c r="L27" i="2"/>
  <c r="K27" i="2"/>
  <c r="L35" i="2"/>
  <c r="K35" i="2"/>
  <c r="L45" i="2"/>
  <c r="K45" i="2"/>
  <c r="L49" i="2"/>
  <c r="K49" i="2"/>
  <c r="L53" i="2"/>
  <c r="K53" i="2"/>
  <c r="L57" i="2"/>
  <c r="K57" i="2"/>
  <c r="K95" i="2"/>
  <c r="G146" i="1"/>
  <c r="G144" i="1"/>
  <c r="G141" i="1"/>
  <c r="G139" i="1"/>
  <c r="G136" i="1"/>
  <c r="G134" i="1"/>
  <c r="G129" i="1"/>
  <c r="G127" i="1"/>
  <c r="G124" i="1"/>
  <c r="G122" i="1"/>
  <c r="G119" i="1"/>
  <c r="G117" i="1"/>
  <c r="H22" i="1" l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6" i="1"/>
  <c r="I46" i="1" s="1"/>
  <c r="J46" i="1" s="1"/>
  <c r="H48" i="1"/>
  <c r="I48" i="1" s="1"/>
  <c r="J48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6" i="1"/>
  <c r="I76" i="1" s="1"/>
  <c r="J76" i="1" s="1"/>
  <c r="H78" i="1"/>
  <c r="I78" i="1" s="1"/>
  <c r="J78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I89" i="1" s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H94" i="1"/>
  <c r="I94" i="1" s="1"/>
  <c r="J94" i="1" s="1"/>
  <c r="H95" i="1"/>
  <c r="I95" i="1" s="1"/>
  <c r="J95" i="1" s="1"/>
  <c r="H96" i="1"/>
  <c r="I96" i="1" s="1"/>
  <c r="J96" i="1" s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I104" i="1" s="1"/>
  <c r="J104" i="1" s="1"/>
  <c r="H21" i="1"/>
  <c r="I21" i="1" s="1"/>
  <c r="J21" i="1" s="1"/>
  <c r="F107" i="1"/>
  <c r="G107" i="1" s="1"/>
  <c r="F109" i="1"/>
  <c r="G109" i="1" s="1"/>
  <c r="F105" i="1"/>
  <c r="G105" i="1" s="1"/>
  <c r="H105" i="1" s="1"/>
  <c r="I105" i="1" s="1"/>
  <c r="J105" i="1" s="1"/>
  <c r="F77" i="1"/>
  <c r="G77" i="1" s="1"/>
  <c r="H77" i="1" s="1"/>
  <c r="I77" i="1" s="1"/>
  <c r="J77" i="1" s="1"/>
  <c r="F79" i="1"/>
  <c r="G79" i="1" s="1"/>
  <c r="H79" i="1" s="1"/>
  <c r="I79" i="1" s="1"/>
  <c r="J79" i="1" s="1"/>
  <c r="F75" i="1"/>
  <c r="G75" i="1" s="1"/>
  <c r="H75" i="1" s="1"/>
  <c r="I75" i="1" s="1"/>
  <c r="J75" i="1" s="1"/>
  <c r="F47" i="1"/>
  <c r="G47" i="1" s="1"/>
  <c r="H47" i="1" s="1"/>
  <c r="I47" i="1" s="1"/>
  <c r="J47" i="1" s="1"/>
  <c r="F49" i="1"/>
  <c r="G49" i="1" s="1"/>
  <c r="H49" i="1" s="1"/>
  <c r="I49" i="1" s="1"/>
  <c r="J49" i="1" s="1"/>
  <c r="F45" i="1"/>
  <c r="G45" i="1" s="1"/>
  <c r="H45" i="1" s="1"/>
  <c r="I45" i="1" s="1"/>
  <c r="J45" i="1" s="1"/>
  <c r="K93" i="1" l="1"/>
  <c r="L37" i="1"/>
  <c r="L101" i="1"/>
  <c r="K85" i="1"/>
  <c r="K73" i="1"/>
  <c r="L73" i="1"/>
  <c r="K57" i="1"/>
  <c r="L57" i="1"/>
  <c r="K71" i="1"/>
  <c r="L71" i="1"/>
  <c r="L55" i="1"/>
  <c r="K55" i="1"/>
  <c r="L99" i="1"/>
  <c r="K99" i="1"/>
  <c r="L83" i="1"/>
  <c r="K83" i="1"/>
  <c r="L103" i="1"/>
  <c r="K103" i="1"/>
  <c r="L87" i="1"/>
  <c r="K87" i="1"/>
  <c r="K31" i="1"/>
  <c r="L31" i="1"/>
  <c r="K21" i="1"/>
  <c r="L21" i="1"/>
  <c r="L97" i="1"/>
  <c r="K97" i="1"/>
  <c r="L89" i="1"/>
  <c r="K89" i="1"/>
  <c r="L81" i="1"/>
  <c r="K81" i="1"/>
  <c r="L43" i="1"/>
  <c r="K43" i="1"/>
  <c r="K35" i="1"/>
  <c r="L35" i="1"/>
  <c r="L27" i="1"/>
  <c r="K27" i="1"/>
  <c r="K69" i="1"/>
  <c r="L63" i="1"/>
  <c r="K63" i="1"/>
  <c r="L61" i="1"/>
  <c r="L65" i="1"/>
  <c r="K65" i="1"/>
  <c r="K91" i="1"/>
  <c r="L91" i="1"/>
  <c r="L41" i="1"/>
  <c r="K41" i="1"/>
  <c r="K33" i="1"/>
  <c r="L33" i="1"/>
  <c r="L25" i="1"/>
  <c r="K25" i="1"/>
  <c r="K53" i="1"/>
  <c r="K67" i="1"/>
  <c r="L67" i="1"/>
  <c r="K59" i="1"/>
  <c r="L59" i="1"/>
  <c r="L51" i="1"/>
  <c r="K51" i="1"/>
  <c r="K95" i="1"/>
  <c r="L95" i="1"/>
  <c r="L39" i="1"/>
  <c r="K39" i="1"/>
  <c r="L23" i="1"/>
  <c r="K23" i="1"/>
  <c r="K29" i="1"/>
  <c r="K101" i="1"/>
  <c r="L93" i="1"/>
  <c r="K61" i="1"/>
  <c r="L69" i="1"/>
  <c r="L53" i="1"/>
  <c r="K37" i="1"/>
  <c r="L29" i="1"/>
  <c r="L85" i="1"/>
</calcChain>
</file>

<file path=xl/sharedStrings.xml><?xml version="1.0" encoding="utf-8"?>
<sst xmlns="http://schemas.openxmlformats.org/spreadsheetml/2006/main" count="1060" uniqueCount="173">
  <si>
    <t>Notes</t>
  </si>
  <si>
    <t>ID</t>
  </si>
  <si>
    <t>Run Started</t>
  </si>
  <si>
    <t>Run Ended</t>
  </si>
  <si>
    <t>Sample Vol</t>
  </si>
  <si>
    <t>Lid Temp</t>
  </si>
  <si>
    <t>Protocol File Name</t>
  </si>
  <si>
    <t>Protocol 082615.prcl</t>
  </si>
  <si>
    <t>Plate Setup File Name</t>
  </si>
  <si>
    <t>Quick Plate_96 wells_SYBR Only.pltd</t>
  </si>
  <si>
    <t>Base Serial Number</t>
  </si>
  <si>
    <t>CC011605</t>
  </si>
  <si>
    <t>Optical Head Serial Number</t>
  </si>
  <si>
    <t>785BR4368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</si>
  <si>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</si>
  <si>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</si>
  <si>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</si>
  <si>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</si>
  <si>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</si>
  <si>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</si>
  <si>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</si>
  <si>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Cq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</si>
  <si>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</si>
  <si>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</si>
  <si>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</si>
  <si>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</si>
  <si>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</si>
  <si>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</si>
  <si>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</si>
  <si>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</si>
  <si>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</si>
  <si>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</si>
  <si>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</si>
  <si>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</si>
  <si>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</si>
  <si>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</si>
  <si>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</si>
  <si>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</si>
  <si>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</si>
  <si>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</si>
  <si>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</si>
  <si>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</si>
  <si>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</si>
  <si>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</si>
  <si>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</si>
  <si>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</si>
  <si>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</si>
  <si>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</si>
  <si>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</si>
  <si>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</si>
  <si>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</si>
  <si>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</si>
  <si>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</si>
  <si>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</si>
  <si>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</si>
  <si>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</si>
  <si>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</si>
  <si>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</si>
  <si>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</si>
  <si>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</si>
  <si>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</si>
  <si>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</si>
  <si>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</si>
  <si>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</si>
  <si>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</si>
  <si>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</si>
  <si>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</si>
  <si>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</si>
  <si>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</si>
  <si>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</si>
  <si>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</si>
  <si>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</si>
  <si>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</si>
  <si>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</si>
  <si>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</si>
  <si>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</si>
  <si>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</si>
  <si>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</si>
  <si>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</si>
  <si>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</si>
  <si>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</si>
  <si>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</si>
  <si>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</si>
  <si>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</si>
  <si>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</si>
  <si>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</si>
  <si>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</si>
  <si>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</si>
  <si>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</si>
  <si>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</si>
  <si>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</si>
  <si>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</si>
  <si>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</si>
  <si>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</si>
  <si>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</si>
  <si>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</si>
  <si>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</si>
  <si>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</si>
  <si>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</si>
  <si>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</si>
  <si>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</si>
  <si>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</si>
  <si>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</si>
  <si>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</si>
  <si>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</si>
  <si>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</si>
  <si>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</si>
  <si>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</si>
  <si>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</si>
  <si>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</si>
  <si>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</si>
  <si>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</si>
  <si>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H2az</t>
  </si>
  <si>
    <t>K9me3</t>
  </si>
  <si>
    <t>beads</t>
  </si>
  <si>
    <t>con si</t>
  </si>
  <si>
    <t>H2a</t>
  </si>
  <si>
    <t>cp27 si</t>
  </si>
  <si>
    <t>Srcap si</t>
  </si>
  <si>
    <t>input</t>
  </si>
  <si>
    <t>srcap si</t>
  </si>
  <si>
    <t>maj SAT white</t>
  </si>
  <si>
    <t>maj SAT blue</t>
  </si>
  <si>
    <t>min SAT</t>
  </si>
  <si>
    <t>avg</t>
  </si>
  <si>
    <t>stdev</t>
  </si>
  <si>
    <t>mTLC</t>
  </si>
  <si>
    <t>m LINE1 ORF1</t>
  </si>
  <si>
    <t>mSINE</t>
  </si>
  <si>
    <t>RATIO</t>
  </si>
  <si>
    <t>x/h2a</t>
  </si>
  <si>
    <t>P-0.0066</t>
  </si>
  <si>
    <t>P=0.0001</t>
  </si>
  <si>
    <t>P</t>
  </si>
  <si>
    <t>TLC</t>
  </si>
  <si>
    <t>FLAG</t>
  </si>
  <si>
    <t>Cp27 si</t>
  </si>
  <si>
    <t>Input</t>
  </si>
  <si>
    <t xml:space="preserve">Con </t>
  </si>
  <si>
    <t>Cp27</t>
  </si>
  <si>
    <t>Srcap</t>
  </si>
  <si>
    <t>maj SAT</t>
  </si>
  <si>
    <t>LINE1 ORF1</t>
  </si>
  <si>
    <t>P=0.0013</t>
  </si>
  <si>
    <t>03/31/2017 16:25:03 UTC</t>
  </si>
  <si>
    <t>03/31/2017 17:30:22 UTC</t>
  </si>
  <si>
    <t>white cap</t>
  </si>
  <si>
    <t>min sat</t>
  </si>
  <si>
    <t>HP1 a</t>
  </si>
  <si>
    <t>H2b</t>
  </si>
  <si>
    <t>no ab</t>
  </si>
  <si>
    <t>consi</t>
  </si>
  <si>
    <t>cp27si</t>
  </si>
  <si>
    <t>maj sat</t>
  </si>
  <si>
    <t>blue cap</t>
  </si>
  <si>
    <t>NaN</t>
  </si>
  <si>
    <t>HP1</t>
  </si>
  <si>
    <t>P=0.2428</t>
  </si>
  <si>
    <t>H2AZ</t>
  </si>
  <si>
    <t>H2B</t>
  </si>
  <si>
    <t>Ratio x/H4</t>
  </si>
  <si>
    <t>P=0.0089</t>
  </si>
  <si>
    <t>P=0.0119</t>
  </si>
  <si>
    <t>P=0.0003</t>
  </si>
  <si>
    <t>07/26/2018 17:27:35 UTC</t>
  </si>
  <si>
    <t>07/26/2018 18:32:45 UTC</t>
  </si>
  <si>
    <t>Ratio</t>
  </si>
  <si>
    <t>Cenpa</t>
  </si>
  <si>
    <t>cenp a</t>
  </si>
  <si>
    <t>h2az</t>
  </si>
  <si>
    <t>h2b</t>
  </si>
  <si>
    <t>maj sat I</t>
  </si>
  <si>
    <t>maj sat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</si>
</sst>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4D 4F'!$P$210:$P$228</c:f>
                <c:numCache>
                  <c:formatCode>General</c:formatCode>
                  <c:ptCount val="19"/>
                  <c:pt idx="0">
                    <c:v>8.2517095757282579E-3</c:v>
                  </c:pt>
                  <c:pt idx="1">
                    <c:v>2.7455297227157588E-2</c:v>
                  </c:pt>
                  <c:pt idx="2">
                    <c:v>2.846507823315456E-3</c:v>
                  </c:pt>
                  <c:pt idx="4">
                    <c:v>8.4261616922059277E-3</c:v>
                  </c:pt>
                  <c:pt idx="5">
                    <c:v>4.2909009390638679E-2</c:v>
                  </c:pt>
                  <c:pt idx="6">
                    <c:v>1.2192302110324812E-3</c:v>
                  </c:pt>
                  <c:pt idx="8">
                    <c:v>8.2345153092863999E-2</c:v>
                  </c:pt>
                  <c:pt idx="9">
                    <c:v>4.2547532045191003E-2</c:v>
                  </c:pt>
                  <c:pt idx="10">
                    <c:v>2.8912834484868494E-3</c:v>
                  </c:pt>
                  <c:pt idx="12">
                    <c:v>3.7475155226043215E-2</c:v>
                  </c:pt>
                  <c:pt idx="13">
                    <c:v>6.8473767736762337E-2</c:v>
                  </c:pt>
                  <c:pt idx="14">
                    <c:v>9.5978791895803342E-3</c:v>
                  </c:pt>
                </c:numCache>
              </c:numRef>
            </c:plus>
            <c:minus>
              <c:numRef>
                <c:f>'Figure 4D 4F'!$P$210:$P$228</c:f>
                <c:numCache>
                  <c:formatCode>General</c:formatCode>
                  <c:ptCount val="19"/>
                  <c:pt idx="0">
                    <c:v>8.2517095757282579E-3</c:v>
                  </c:pt>
                  <c:pt idx="1">
                    <c:v>2.7455297227157588E-2</c:v>
                  </c:pt>
                  <c:pt idx="2">
                    <c:v>2.846507823315456E-3</c:v>
                  </c:pt>
                  <c:pt idx="4">
                    <c:v>8.4261616922059277E-3</c:v>
                  </c:pt>
                  <c:pt idx="5">
                    <c:v>4.2909009390638679E-2</c:v>
                  </c:pt>
                  <c:pt idx="6">
                    <c:v>1.2192302110324812E-3</c:v>
                  </c:pt>
                  <c:pt idx="8">
                    <c:v>8.2345153092863999E-2</c:v>
                  </c:pt>
                  <c:pt idx="9">
                    <c:v>4.2547532045191003E-2</c:v>
                  </c:pt>
                  <c:pt idx="10">
                    <c:v>2.8912834484868494E-3</c:v>
                  </c:pt>
                  <c:pt idx="12">
                    <c:v>3.7475155226043215E-2</c:v>
                  </c:pt>
                  <c:pt idx="13">
                    <c:v>6.8473767736762337E-2</c:v>
                  </c:pt>
                  <c:pt idx="14">
                    <c:v>9.5978791895803342E-3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'Figure 4D 4F'!$L$210:$N$228</c:f>
              <c:multiLvlStrCache>
                <c:ptCount val="15"/>
                <c:lvl>
                  <c:pt idx="0">
                    <c:v>con si</c:v>
                  </c:pt>
                  <c:pt idx="1">
                    <c:v>cp27 si</c:v>
                  </c:pt>
                  <c:pt idx="2">
                    <c:v>Srcap si</c:v>
                  </c:pt>
                  <c:pt idx="4">
                    <c:v>con si</c:v>
                  </c:pt>
                  <c:pt idx="5">
                    <c:v>cp27 si</c:v>
                  </c:pt>
                  <c:pt idx="6">
                    <c:v>Srcap si</c:v>
                  </c:pt>
                  <c:pt idx="8">
                    <c:v>con si</c:v>
                  </c:pt>
                  <c:pt idx="9">
                    <c:v>cp27 si</c:v>
                  </c:pt>
                  <c:pt idx="10">
                    <c:v>Srcap si</c:v>
                  </c:pt>
                  <c:pt idx="12">
                    <c:v>con si</c:v>
                  </c:pt>
                  <c:pt idx="13">
                    <c:v>cp27 si</c:v>
                  </c:pt>
                  <c:pt idx="14">
                    <c:v>Srcap si</c:v>
                  </c:pt>
                </c:lvl>
                <c:lvl>
                  <c:pt idx="0">
                    <c:v>H2az</c:v>
                  </c:pt>
                  <c:pt idx="4">
                    <c:v>H2az</c:v>
                  </c:pt>
                  <c:pt idx="8">
                    <c:v>H2az</c:v>
                  </c:pt>
                  <c:pt idx="12">
                    <c:v>H2az</c:v>
                  </c:pt>
                </c:lvl>
                <c:lvl>
                  <c:pt idx="0">
                    <c:v>min SAT</c:v>
                  </c:pt>
                  <c:pt idx="4">
                    <c:v>maj SAT white</c:v>
                  </c:pt>
                  <c:pt idx="8">
                    <c:v>mTLC</c:v>
                  </c:pt>
                  <c:pt idx="12">
                    <c:v>m LINE1 ORF1</c:v>
                  </c:pt>
                </c:lvl>
              </c:multiLvlStrCache>
            </c:multiLvlStrRef>
          </c:cat>
          <c:val>
            <c:numRef>
              <c:f>'Figure 4D 4F'!$O$210:$O$228</c:f>
              <c:numCache>
                <c:formatCode>General</c:formatCode>
                <c:ptCount val="19"/>
                <c:pt idx="0">
                  <c:v>0.61315327546241027</c:v>
                </c:pt>
                <c:pt idx="1">
                  <c:v>0.4557521173303738</c:v>
                </c:pt>
                <c:pt idx="2">
                  <c:v>0.10074581211973822</c:v>
                </c:pt>
                <c:pt idx="4">
                  <c:v>0.39699358804701168</c:v>
                </c:pt>
                <c:pt idx="5">
                  <c:v>0.17671149929301844</c:v>
                </c:pt>
                <c:pt idx="6">
                  <c:v>4.7273011088105325E-2</c:v>
                </c:pt>
                <c:pt idx="8">
                  <c:v>0.78370427595871539</c:v>
                </c:pt>
                <c:pt idx="9">
                  <c:v>0.50270416029082632</c:v>
                </c:pt>
                <c:pt idx="10">
                  <c:v>0.10448108288030294</c:v>
                </c:pt>
                <c:pt idx="12">
                  <c:v>0.85075975980179841</c:v>
                </c:pt>
                <c:pt idx="13">
                  <c:v>0.40723949790404435</c:v>
                </c:pt>
                <c:pt idx="14">
                  <c:v>0.11930172941686623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3-4A27-B4AA-94FD50D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11791024"/>
        <c:axId val="411791416"/>
      </c:barChart>
      <c:catAx>
        <c:axId val="41179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91416"/>
        <c:crosses val="autoZero"/>
        <c:auto val="1"/>
        <c:lblAlgn val="ctr"/>
        <c:lblOffset val="100"/>
        <c:noMultiLvlLbl val="0"/>
      </c:catAx>
      <c:valAx>
        <c:axId val="411791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4D 4F'!$P$235:$P$246</c:f>
                <c:numCache>
                  <c:formatCode>General</c:formatCode>
                  <c:ptCount val="12"/>
                  <c:pt idx="0">
                    <c:v>3.273061707778796E-2</c:v>
                  </c:pt>
                  <c:pt idx="1">
                    <c:v>0.11499754755087634</c:v>
                  </c:pt>
                  <c:pt idx="2">
                    <c:v>3.9557409479928508E-2</c:v>
                  </c:pt>
                  <c:pt idx="3">
                    <c:v>1.9382808604128857E-4</c:v>
                  </c:pt>
                  <c:pt idx="4">
                    <c:v>2.2478166690370383E-4</c:v>
                  </c:pt>
                  <c:pt idx="5">
                    <c:v>1.068649046806703E-4</c:v>
                  </c:pt>
                  <c:pt idx="6">
                    <c:v>1.0929799144816768E-2</c:v>
                  </c:pt>
                  <c:pt idx="7">
                    <c:v>0.108293317599716</c:v>
                  </c:pt>
                  <c:pt idx="8">
                    <c:v>2.1558082751975488E-2</c:v>
                  </c:pt>
                  <c:pt idx="9">
                    <c:v>1.4858725472336951E-4</c:v>
                  </c:pt>
                  <c:pt idx="10">
                    <c:v>7.6939241887150327E-5</c:v>
                  </c:pt>
                  <c:pt idx="11">
                    <c:v>6.7436282967272924E-7</c:v>
                  </c:pt>
                </c:numCache>
              </c:numRef>
            </c:plus>
            <c:minus>
              <c:numRef>
                <c:f>'Figure 4D 4F'!$P$235:$P$246</c:f>
                <c:numCache>
                  <c:formatCode>General</c:formatCode>
                  <c:ptCount val="12"/>
                  <c:pt idx="0">
                    <c:v>3.273061707778796E-2</c:v>
                  </c:pt>
                  <c:pt idx="1">
                    <c:v>0.11499754755087634</c:v>
                  </c:pt>
                  <c:pt idx="2">
                    <c:v>3.9557409479928508E-2</c:v>
                  </c:pt>
                  <c:pt idx="3">
                    <c:v>1.9382808604128857E-4</c:v>
                  </c:pt>
                  <c:pt idx="4">
                    <c:v>2.2478166690370383E-4</c:v>
                  </c:pt>
                  <c:pt idx="5">
                    <c:v>1.068649046806703E-4</c:v>
                  </c:pt>
                  <c:pt idx="6">
                    <c:v>1.0929799144816768E-2</c:v>
                  </c:pt>
                  <c:pt idx="7">
                    <c:v>0.108293317599716</c:v>
                  </c:pt>
                  <c:pt idx="8">
                    <c:v>2.1558082751975488E-2</c:v>
                  </c:pt>
                  <c:pt idx="9">
                    <c:v>1.4858725472336951E-4</c:v>
                  </c:pt>
                  <c:pt idx="10">
                    <c:v>7.6939241887150327E-5</c:v>
                  </c:pt>
                  <c:pt idx="11">
                    <c:v>6.7436282967272924E-7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'Figure 4D 4F'!$M$235:$N$246</c:f>
              <c:multiLvlStrCache>
                <c:ptCount val="12"/>
                <c:lvl>
                  <c:pt idx="0">
                    <c:v>con si</c:v>
                  </c:pt>
                  <c:pt idx="1">
                    <c:v>cp27 si</c:v>
                  </c:pt>
                  <c:pt idx="2">
                    <c:v>Srcap si</c:v>
                  </c:pt>
                  <c:pt idx="3">
                    <c:v>con si</c:v>
                  </c:pt>
                  <c:pt idx="4">
                    <c:v>cp27 si</c:v>
                  </c:pt>
                  <c:pt idx="5">
                    <c:v>Srcap si</c:v>
                  </c:pt>
                  <c:pt idx="6">
                    <c:v>con si</c:v>
                  </c:pt>
                  <c:pt idx="7">
                    <c:v>cp27 si</c:v>
                  </c:pt>
                  <c:pt idx="8">
                    <c:v>Srcap si</c:v>
                  </c:pt>
                  <c:pt idx="9">
                    <c:v>con si</c:v>
                  </c:pt>
                  <c:pt idx="10">
                    <c:v>cp27 si</c:v>
                  </c:pt>
                  <c:pt idx="11">
                    <c:v>Srcap si</c:v>
                  </c:pt>
                </c:lvl>
                <c:lvl>
                  <c:pt idx="0">
                    <c:v>K9me3</c:v>
                  </c:pt>
                  <c:pt idx="3">
                    <c:v>beads</c:v>
                  </c:pt>
                  <c:pt idx="6">
                    <c:v>K9me3</c:v>
                  </c:pt>
                  <c:pt idx="9">
                    <c:v>beads</c:v>
                  </c:pt>
                </c:lvl>
              </c:multiLvlStrCache>
            </c:multiLvlStrRef>
          </c:cat>
          <c:val>
            <c:numRef>
              <c:f>'Figure 4D 4F'!$O$235:$O$246</c:f>
              <c:numCache>
                <c:formatCode>General</c:formatCode>
                <c:ptCount val="12"/>
                <c:pt idx="0">
                  <c:v>1.1217873668630756</c:v>
                </c:pt>
                <c:pt idx="1">
                  <c:v>1.143100343590655</c:v>
                </c:pt>
                <c:pt idx="2">
                  <c:v>0.55479807320913843</c:v>
                </c:pt>
                <c:pt idx="3">
                  <c:v>2.5239869117484864E-3</c:v>
                </c:pt>
                <c:pt idx="4">
                  <c:v>3.216360655801674E-3</c:v>
                </c:pt>
                <c:pt idx="5">
                  <c:v>1.1160922478478815E-3</c:v>
                </c:pt>
                <c:pt idx="6">
                  <c:v>2.2409453766321024</c:v>
                </c:pt>
                <c:pt idx="7">
                  <c:v>1.2997397608869816</c:v>
                </c:pt>
                <c:pt idx="8">
                  <c:v>0.5664090774750965</c:v>
                </c:pt>
                <c:pt idx="9">
                  <c:v>1.6925007360788923E-3</c:v>
                </c:pt>
                <c:pt idx="10">
                  <c:v>1.6011274009689064E-3</c:v>
                </c:pt>
                <c:pt idx="11">
                  <c:v>6.0302257500048553E-4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3A4-ABAB-E59FA2C1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11792200"/>
        <c:axId val="366912232"/>
      </c:barChart>
      <c:catAx>
        <c:axId val="41179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508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12232"/>
        <c:crosses val="autoZero"/>
        <c:auto val="1"/>
        <c:lblAlgn val="ctr"/>
        <c:lblOffset val="100"/>
        <c:noMultiLvlLbl val="0"/>
      </c:catAx>
      <c:valAx>
        <c:axId val="366912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508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9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4D 4F'!$P$210:$P$224</c:f>
                <c:numCache>
                  <c:formatCode>General</c:formatCode>
                  <c:ptCount val="15"/>
                  <c:pt idx="0">
                    <c:v>8.2517095757282579E-3</c:v>
                  </c:pt>
                  <c:pt idx="1">
                    <c:v>2.7455297227157588E-2</c:v>
                  </c:pt>
                  <c:pt idx="2">
                    <c:v>2.846507823315456E-3</c:v>
                  </c:pt>
                  <c:pt idx="4">
                    <c:v>8.4261616922059277E-3</c:v>
                  </c:pt>
                  <c:pt idx="5">
                    <c:v>4.2909009390638679E-2</c:v>
                  </c:pt>
                  <c:pt idx="6">
                    <c:v>1.2192302110324812E-3</c:v>
                  </c:pt>
                  <c:pt idx="8">
                    <c:v>8.2345153092863999E-2</c:v>
                  </c:pt>
                  <c:pt idx="9">
                    <c:v>4.2547532045191003E-2</c:v>
                  </c:pt>
                  <c:pt idx="10">
                    <c:v>2.8912834484868494E-3</c:v>
                  </c:pt>
                  <c:pt idx="12">
                    <c:v>3.7475155226043215E-2</c:v>
                  </c:pt>
                  <c:pt idx="13">
                    <c:v>6.8473767736762337E-2</c:v>
                  </c:pt>
                  <c:pt idx="14">
                    <c:v>9.5978791895803342E-3</c:v>
                  </c:pt>
                </c:numCache>
              </c:numRef>
            </c:plus>
            <c:minus>
              <c:numRef>
                <c:f>'Figure 4D 4F'!$P$210:$P$224</c:f>
                <c:numCache>
                  <c:formatCode>General</c:formatCode>
                  <c:ptCount val="15"/>
                  <c:pt idx="0">
                    <c:v>8.2517095757282579E-3</c:v>
                  </c:pt>
                  <c:pt idx="1">
                    <c:v>2.7455297227157588E-2</c:v>
                  </c:pt>
                  <c:pt idx="2">
                    <c:v>2.846507823315456E-3</c:v>
                  </c:pt>
                  <c:pt idx="4">
                    <c:v>8.4261616922059277E-3</c:v>
                  </c:pt>
                  <c:pt idx="5">
                    <c:v>4.2909009390638679E-2</c:v>
                  </c:pt>
                  <c:pt idx="6">
                    <c:v>1.2192302110324812E-3</c:v>
                  </c:pt>
                  <c:pt idx="8">
                    <c:v>8.2345153092863999E-2</c:v>
                  </c:pt>
                  <c:pt idx="9">
                    <c:v>4.2547532045191003E-2</c:v>
                  </c:pt>
                  <c:pt idx="10">
                    <c:v>2.8912834484868494E-3</c:v>
                  </c:pt>
                  <c:pt idx="12">
                    <c:v>3.7475155226043215E-2</c:v>
                  </c:pt>
                  <c:pt idx="13">
                    <c:v>6.8473767736762337E-2</c:v>
                  </c:pt>
                  <c:pt idx="14">
                    <c:v>9.5978791895803342E-3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'Figure 4D 4F'!$O$210:$O$224</c:f>
              <c:numCache>
                <c:formatCode>General</c:formatCode>
                <c:ptCount val="15"/>
                <c:pt idx="0">
                  <c:v>0.61315327546241027</c:v>
                </c:pt>
                <c:pt idx="1">
                  <c:v>0.4557521173303738</c:v>
                </c:pt>
                <c:pt idx="2">
                  <c:v>0.10074581211973822</c:v>
                </c:pt>
                <c:pt idx="4">
                  <c:v>0.39699358804701168</c:v>
                </c:pt>
                <c:pt idx="5">
                  <c:v>0.17671149929301844</c:v>
                </c:pt>
                <c:pt idx="6">
                  <c:v>4.7273011088105325E-2</c:v>
                </c:pt>
                <c:pt idx="8">
                  <c:v>0.78370427595871539</c:v>
                </c:pt>
                <c:pt idx="9">
                  <c:v>0.50270416029082632</c:v>
                </c:pt>
                <c:pt idx="10">
                  <c:v>0.10448108288030294</c:v>
                </c:pt>
                <c:pt idx="12">
                  <c:v>0.85075975980179841</c:v>
                </c:pt>
                <c:pt idx="13">
                  <c:v>0.40723949790404435</c:v>
                </c:pt>
                <c:pt idx="14">
                  <c:v>0.11930172941686623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5-4F80-AF87-34ECCED6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24320432"/>
        <c:axId val="1724320848"/>
      </c:barChart>
      <c:catAx>
        <c:axId val="1724320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320848"/>
        <c:crosses val="autoZero"/>
        <c:auto val="1"/>
        <c:lblAlgn val="ctr"/>
        <c:lblOffset val="100"/>
        <c:noMultiLvlLbl val="0"/>
      </c:catAx>
      <c:valAx>
        <c:axId val="172432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243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'[1]ChIP for repeats FLAG H2az on C'!$S$151:$S$165</c:f>
                <c:numCache>
                  <c:formatCode>General</c:formatCode>
                  <c:ptCount val="15"/>
                  <c:pt idx="0">
                    <c:v>1.1293293784494071E-3</c:v>
                  </c:pt>
                  <c:pt idx="1">
                    <c:v>4.4754906703744494E-5</c:v>
                  </c:pt>
                  <c:pt idx="2">
                    <c:v>1.9224435397434726E-3</c:v>
                  </c:pt>
                  <c:pt idx="4">
                    <c:v>7.1268176923501613E-4</c:v>
                  </c:pt>
                  <c:pt idx="5">
                    <c:v>5.3629552659391962E-5</c:v>
                  </c:pt>
                  <c:pt idx="6">
                    <c:v>2.0529629495213146E-3</c:v>
                  </c:pt>
                  <c:pt idx="8">
                    <c:v>1.9277203185817779E-3</c:v>
                  </c:pt>
                  <c:pt idx="9">
                    <c:v>4.6092038993476902E-3</c:v>
                  </c:pt>
                  <c:pt idx="10">
                    <c:v>2.0938961264190816E-4</c:v>
                  </c:pt>
                  <c:pt idx="12">
                    <c:v>6.6826114884806307E-4</c:v>
                  </c:pt>
                  <c:pt idx="13">
                    <c:v>2.7364410675439297E-3</c:v>
                  </c:pt>
                  <c:pt idx="14">
                    <c:v>4.2471188004492878E-4</c:v>
                  </c:pt>
                </c:numCache>
              </c:numRef>
            </c:plus>
            <c:minus>
              <c:numRef>
                <c:f>'[1]ChIP for repeats FLAG H2az on C'!$S$151:$S$165</c:f>
                <c:numCache>
                  <c:formatCode>General</c:formatCode>
                  <c:ptCount val="15"/>
                  <c:pt idx="0">
                    <c:v>1.1293293784494071E-3</c:v>
                  </c:pt>
                  <c:pt idx="1">
                    <c:v>4.4754906703744494E-5</c:v>
                  </c:pt>
                  <c:pt idx="2">
                    <c:v>1.9224435397434726E-3</c:v>
                  </c:pt>
                  <c:pt idx="4">
                    <c:v>7.1268176923501613E-4</c:v>
                  </c:pt>
                  <c:pt idx="5">
                    <c:v>5.3629552659391962E-5</c:v>
                  </c:pt>
                  <c:pt idx="6">
                    <c:v>2.0529629495213146E-3</c:v>
                  </c:pt>
                  <c:pt idx="8">
                    <c:v>1.9277203185817779E-3</c:v>
                  </c:pt>
                  <c:pt idx="9">
                    <c:v>4.6092038993476902E-3</c:v>
                  </c:pt>
                  <c:pt idx="10">
                    <c:v>2.0938961264190816E-4</c:v>
                  </c:pt>
                  <c:pt idx="12">
                    <c:v>6.6826114884806307E-4</c:v>
                  </c:pt>
                  <c:pt idx="13">
                    <c:v>2.7364410675439297E-3</c:v>
                  </c:pt>
                  <c:pt idx="14">
                    <c:v>4.2471188004492878E-4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'[1]ChIP for repeats FLAG H2az on C'!$P$151:$Q$165</c:f>
              <c:multiLvlStrCache>
                <c:ptCount val="15"/>
                <c:lvl>
                  <c:pt idx="0">
                    <c:v>con si</c:v>
                  </c:pt>
                  <c:pt idx="1">
                    <c:v>Cp27 si</c:v>
                  </c:pt>
                  <c:pt idx="2">
                    <c:v>Srcap si</c:v>
                  </c:pt>
                  <c:pt idx="4">
                    <c:v>con si</c:v>
                  </c:pt>
                  <c:pt idx="5">
                    <c:v>Cp27 si</c:v>
                  </c:pt>
                  <c:pt idx="6">
                    <c:v>Srcap si</c:v>
                  </c:pt>
                  <c:pt idx="8">
                    <c:v>con si</c:v>
                  </c:pt>
                  <c:pt idx="9">
                    <c:v>Cp27 si</c:v>
                  </c:pt>
                  <c:pt idx="10">
                    <c:v>Srcap si</c:v>
                  </c:pt>
                  <c:pt idx="12">
                    <c:v>con si</c:v>
                  </c:pt>
                  <c:pt idx="13">
                    <c:v>Cp27 si</c:v>
                  </c:pt>
                  <c:pt idx="14">
                    <c:v>Srcap si</c:v>
                  </c:pt>
                </c:lvl>
                <c:lvl>
                  <c:pt idx="0">
                    <c:v>FLAG</c:v>
                  </c:pt>
                  <c:pt idx="4">
                    <c:v>FLAG</c:v>
                  </c:pt>
                  <c:pt idx="8">
                    <c:v>FLAG</c:v>
                  </c:pt>
                  <c:pt idx="12">
                    <c:v>FLAG</c:v>
                  </c:pt>
                </c:lvl>
              </c:multiLvlStrCache>
            </c:multiLvlStrRef>
          </c:cat>
          <c:val>
            <c:numRef>
              <c:f>'[1]ChIP for repeats FLAG H2az on C'!$R$151:$R$165</c:f>
              <c:numCache>
                <c:formatCode>General</c:formatCode>
                <c:ptCount val="15"/>
                <c:pt idx="0">
                  <c:v>5.4100147403142396E-2</c:v>
                </c:pt>
                <c:pt idx="1">
                  <c:v>3.1705761468896476E-2</c:v>
                </c:pt>
                <c:pt idx="2">
                  <c:v>2.66228579494024E-2</c:v>
                </c:pt>
                <c:pt idx="4">
                  <c:v>3.4528748533699319E-2</c:v>
                </c:pt>
                <c:pt idx="5">
                  <c:v>2.0543548741257169E-2</c:v>
                </c:pt>
                <c:pt idx="6">
                  <c:v>2.240681853348616E-2</c:v>
                </c:pt>
                <c:pt idx="8">
                  <c:v>7.1034343013588408E-2</c:v>
                </c:pt>
                <c:pt idx="9">
                  <c:v>5.008702835340792E-2</c:v>
                </c:pt>
                <c:pt idx="10">
                  <c:v>3.8153572786427989E-2</c:v>
                </c:pt>
                <c:pt idx="12">
                  <c:v>7.2664531467735147E-2</c:v>
                </c:pt>
                <c:pt idx="13">
                  <c:v>4.7739500856549155E-2</c:v>
                </c:pt>
                <c:pt idx="14">
                  <c:v>5.5440274983220988E-2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A-46AB-B6D1-5AD396A6A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57362968"/>
        <c:axId val="557363752"/>
      </c:barChart>
      <c:catAx>
        <c:axId val="55736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63752"/>
        <c:crosses val="autoZero"/>
        <c:auto val="1"/>
        <c:lblAlgn val="ctr"/>
        <c:lblOffset val="100"/>
        <c:noMultiLvlLbl val="0"/>
      </c:catAx>
      <c:valAx>
        <c:axId val="557363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36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'[2]Gokul_2017-03-31 11-24-55_CC011'!$I$133:$I$136</c:f>
                <c:numCache>
                  <c:formatCode>General</c:formatCode>
                  <c:ptCount val="4"/>
                  <c:pt idx="0">
                    <c:v>3.9419324241040153E-3</c:v>
                  </c:pt>
                  <c:pt idx="1">
                    <c:v>7.4040644681707719E-5</c:v>
                  </c:pt>
                  <c:pt idx="2">
                    <c:v>6.772619258688343E-3</c:v>
                  </c:pt>
                  <c:pt idx="3">
                    <c:v>2.2217312822325476E-4</c:v>
                  </c:pt>
                </c:numCache>
              </c:numRef>
            </c:plus>
            <c:minus>
              <c:numRef>
                <c:f>'[2]Gokul_2017-03-31 11-24-55_CC011'!$I$133:$I$136</c:f>
                <c:numCache>
                  <c:formatCode>General</c:formatCode>
                  <c:ptCount val="4"/>
                  <c:pt idx="0">
                    <c:v>3.9419324241040153E-3</c:v>
                  </c:pt>
                  <c:pt idx="1">
                    <c:v>7.4040644681707719E-5</c:v>
                  </c:pt>
                  <c:pt idx="2">
                    <c:v>6.772619258688343E-3</c:v>
                  </c:pt>
                  <c:pt idx="3">
                    <c:v>2.2217312822325476E-4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'[2]Gokul_2017-03-31 11-24-55_CC011'!$G$133:$G$136</c:f>
              <c:strCache>
                <c:ptCount val="4"/>
                <c:pt idx="0">
                  <c:v>con si</c:v>
                </c:pt>
                <c:pt idx="1">
                  <c:v>no ab</c:v>
                </c:pt>
                <c:pt idx="2">
                  <c:v>Cp27 si</c:v>
                </c:pt>
                <c:pt idx="3">
                  <c:v>no ab</c:v>
                </c:pt>
              </c:strCache>
            </c:strRef>
          </c:cat>
          <c:val>
            <c:numRef>
              <c:f>'[2]Gokul_2017-03-31 11-24-55_CC011'!$H$133:$H$136</c:f>
              <c:numCache>
                <c:formatCode>General</c:formatCode>
                <c:ptCount val="4"/>
                <c:pt idx="0">
                  <c:v>0.18526080399419934</c:v>
                </c:pt>
                <c:pt idx="1">
                  <c:v>1.3765978502451662E-3</c:v>
                </c:pt>
                <c:pt idx="2">
                  <c:v>0.13486707681286847</c:v>
                </c:pt>
                <c:pt idx="3">
                  <c:v>2.1612719656374287E-3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2-4B98-B932-34F163B6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73283544"/>
        <c:axId val="373283936"/>
      </c:barChart>
      <c:catAx>
        <c:axId val="37328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08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283936"/>
        <c:crosses val="autoZero"/>
        <c:auto val="1"/>
        <c:lblAlgn val="ctr"/>
        <c:lblOffset val="100"/>
        <c:noMultiLvlLbl val="0"/>
      </c:catAx>
      <c:valAx>
        <c:axId val="37328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508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73283544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'[3]Gokul_2018-07-26 12-27-28_CC011'!$S$21:$S$24</c:f>
                <c:numCache>
                  <c:formatCode>General</c:formatCode>
                  <c:ptCount val="4"/>
                  <c:pt idx="0">
                    <c:v>4.6929981881149198E-4</c:v>
                  </c:pt>
                  <c:pt idx="1">
                    <c:v>1.0693423378233481E-3</c:v>
                  </c:pt>
                  <c:pt idx="2">
                    <c:v>3.7375252100568291E-4</c:v>
                  </c:pt>
                  <c:pt idx="3">
                    <c:v>2.2825908818099392E-4</c:v>
                  </c:pt>
                </c:numCache>
              </c:numRef>
            </c:plus>
            <c:minus>
              <c:numRef>
                <c:f>'[3]Gokul_2018-07-26 12-27-28_CC011'!$S$21:$S$24</c:f>
                <c:numCache>
                  <c:formatCode>General</c:formatCode>
                  <c:ptCount val="4"/>
                  <c:pt idx="0">
                    <c:v>4.6929981881149198E-4</c:v>
                  </c:pt>
                  <c:pt idx="1">
                    <c:v>1.0693423378233481E-3</c:v>
                  </c:pt>
                  <c:pt idx="2">
                    <c:v>3.7375252100568291E-4</c:v>
                  </c:pt>
                  <c:pt idx="3">
                    <c:v>2.2825908818099392E-4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'[3]Gokul_2018-07-26 12-27-28_CC011'!$Q$21:$Q$24</c:f>
              <c:strCache>
                <c:ptCount val="4"/>
                <c:pt idx="0">
                  <c:v>con si</c:v>
                </c:pt>
                <c:pt idx="1">
                  <c:v>beads</c:v>
                </c:pt>
                <c:pt idx="2">
                  <c:v>cp27 si</c:v>
                </c:pt>
                <c:pt idx="3">
                  <c:v>beads</c:v>
                </c:pt>
              </c:strCache>
            </c:strRef>
          </c:cat>
          <c:val>
            <c:numRef>
              <c:f>'[3]Gokul_2018-07-26 12-27-28_CC011'!$R$21:$R$24</c:f>
              <c:numCache>
                <c:formatCode>General</c:formatCode>
                <c:ptCount val="4"/>
                <c:pt idx="0">
                  <c:v>6.6654380812771211E-2</c:v>
                </c:pt>
                <c:pt idx="1">
                  <c:v>1.1470223471658887E-2</c:v>
                </c:pt>
                <c:pt idx="2">
                  <c:v>2.2597926727754215E-2</c:v>
                </c:pt>
                <c:pt idx="3">
                  <c:v>8.9131565629233592E-3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AE6-BEEC-36C13791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1049648"/>
        <c:axId val="171049256"/>
      </c:barChart>
      <c:catAx>
        <c:axId val="1710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08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49256"/>
        <c:crosses val="autoZero"/>
        <c:auto val="1"/>
        <c:lblAlgn val="ctr"/>
        <c:lblOffset val="100"/>
        <c:noMultiLvlLbl val="0"/>
      </c:catAx>
      <c:valAx>
        <c:axId val="171049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508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4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138112</xdr:colOff>
      <xdr:row>209</xdr:row>
      <xdr:rowOff>4762</xdr:rowOff>
    </xdr:from>
    <xdr:to>
      <xdr:col>29</xdr:col>
      <xdr:colOff>138112</xdr:colOff>
      <xdr:row>228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433387</xdr:colOff>
      <xdr:row>233</xdr:row>
      <xdr:rowOff>166687</xdr:rowOff>
    </xdr:from>
    <xdr:to>
      <xdr:col>24</xdr:col>
      <xdr:colOff>128587</xdr:colOff>
      <xdr:row>257</xdr:row>
      <xdr:rowOff>166687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295275</xdr:colOff>
      <xdr:row>210</xdr:row>
      <xdr:rowOff>33337</xdr:rowOff>
    </xdr:from>
    <xdr:to>
      <xdr:col>29</xdr:col>
      <xdr:colOff>295275</xdr:colOff>
      <xdr:row>229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D4A9AE-6485-4BAE-91C9-F453BFDFA6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390525</xdr:colOff>
      <xdr:row>166</xdr:row>
      <xdr:rowOff>90487</xdr:rowOff>
    </xdr:from>
    <xdr:to>
      <xdr:col>21</xdr:col>
      <xdr:colOff>85725</xdr:colOff>
      <xdr:row>180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B9C0E-D42E-4A55-AE4E-E9F8BA2F6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4761</xdr:colOff>
      <xdr:row>126</xdr:row>
      <xdr:rowOff>61911</xdr:rowOff>
    </xdr:from>
    <xdr:to>
      <xdr:col>17</xdr:col>
      <xdr:colOff>119061</xdr:colOff>
      <xdr:row>150</xdr:row>
      <xdr:rowOff>61911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1B93AB-FE5E-47B9-A9C0-1388CEF19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26</xdr:row>
      <xdr:rowOff>4760</xdr:rowOff>
    </xdr:from>
    <xdr:to>
      <xdr:col>23</xdr:col>
      <xdr:colOff>323850</xdr:colOff>
      <xdr:row>50</xdr:row>
      <xdr:rowOff>4760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F82770-0672-4244-BF74-533F610FE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4E%20FLAG%20chip.xlsx" TargetMode="External"/><Relationship Id="rId1" Type="http://schemas.openxmlformats.org/officeDocument/2006/relationships/externalLinkPath" Target="Figure%204E%20FLAG%20chip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4G%20HP1%20chip.xlsx" TargetMode="External"/><Relationship Id="rId1" Type="http://schemas.openxmlformats.org/officeDocument/2006/relationships/externalLinkPath" Target="Figure%204G%20HP1%20chip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4%20H%20CenpA%20chip.xlsx" TargetMode="External"/><Relationship Id="rId1" Type="http://schemas.openxmlformats.org/officeDocument/2006/relationships/externalLinkPath" Target="Figure%204%20H%20CenpA%20ch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IP for repeats FLAG H2az on C"/>
    </sheetNames>
    <sheetDataSet>
      <sheetData sheetId="0">
        <row r="151">
          <cell r="P151" t="str">
            <v>FLAG</v>
          </cell>
          <cell r="Q151" t="str">
            <v>con si</v>
          </cell>
          <cell r="R151">
            <v>5.4100147403142396E-2</v>
          </cell>
          <cell r="S151">
            <v>1.1293293784494071E-3</v>
          </cell>
        </row>
        <row r="152">
          <cell r="Q152" t="str">
            <v>Cp27 si</v>
          </cell>
          <cell r="R152">
            <v>3.1705761468896476E-2</v>
          </cell>
          <cell r="S152">
            <v>4.4754906703744494E-5</v>
          </cell>
        </row>
        <row r="153">
          <cell r="Q153" t="str">
            <v>Srcap si</v>
          </cell>
          <cell r="R153">
            <v>2.66228579494024E-2</v>
          </cell>
          <cell r="S153">
            <v>1.9224435397434726E-3</v>
          </cell>
        </row>
        <row r="155">
          <cell r="P155" t="str">
            <v>FLAG</v>
          </cell>
          <cell r="Q155" t="str">
            <v>con si</v>
          </cell>
          <cell r="R155">
            <v>3.4528748533699319E-2</v>
          </cell>
          <cell r="S155">
            <v>7.1268176923501613E-4</v>
          </cell>
        </row>
        <row r="156">
          <cell r="Q156" t="str">
            <v>Cp27 si</v>
          </cell>
          <cell r="R156">
            <v>2.0543548741257169E-2</v>
          </cell>
          <cell r="S156">
            <v>5.3629552659391962E-5</v>
          </cell>
        </row>
        <row r="157">
          <cell r="Q157" t="str">
            <v>Srcap si</v>
          </cell>
          <cell r="R157">
            <v>2.240681853348616E-2</v>
          </cell>
          <cell r="S157">
            <v>2.0529629495213146E-3</v>
          </cell>
        </row>
        <row r="159">
          <cell r="P159" t="str">
            <v>FLAG</v>
          </cell>
          <cell r="Q159" t="str">
            <v>con si</v>
          </cell>
          <cell r="R159">
            <v>7.1034343013588408E-2</v>
          </cell>
          <cell r="S159">
            <v>1.9277203185817779E-3</v>
          </cell>
        </row>
        <row r="160">
          <cell r="Q160" t="str">
            <v>Cp27 si</v>
          </cell>
          <cell r="R160">
            <v>5.008702835340792E-2</v>
          </cell>
          <cell r="S160">
            <v>4.6092038993476902E-3</v>
          </cell>
        </row>
        <row r="161">
          <cell r="Q161" t="str">
            <v>Srcap si</v>
          </cell>
          <cell r="R161">
            <v>3.8153572786427989E-2</v>
          </cell>
          <cell r="S161">
            <v>2.0938961264190816E-4</v>
          </cell>
        </row>
        <row r="163">
          <cell r="P163" t="str">
            <v>FLAG</v>
          </cell>
          <cell r="Q163" t="str">
            <v>con si</v>
          </cell>
          <cell r="R163">
            <v>7.2664531467735147E-2</v>
          </cell>
          <cell r="S163">
            <v>6.6826114884806307E-4</v>
          </cell>
        </row>
        <row r="164">
          <cell r="Q164" t="str">
            <v>Cp27 si</v>
          </cell>
          <cell r="R164">
            <v>4.7739500856549155E-2</v>
          </cell>
          <cell r="S164">
            <v>2.7364410675439297E-3</v>
          </cell>
        </row>
        <row r="165">
          <cell r="Q165" t="str">
            <v>Srcap si</v>
          </cell>
          <cell r="R165">
            <v>5.5440274983220988E-2</v>
          </cell>
          <cell r="S165">
            <v>4.2471188004492878E-4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okul_2017-03-31 11-24-55_CC011"/>
    </sheetNames>
    <sheetDataSet>
      <sheetData sheetId="0">
        <row r="133">
          <cell r="G133" t="str">
            <v>con si</v>
          </cell>
          <cell r="H133">
            <v>0.18526080399419934</v>
          </cell>
          <cell r="I133">
            <v>3.9419324241040153E-3</v>
          </cell>
        </row>
        <row r="134">
          <cell r="G134" t="str">
            <v>no ab</v>
          </cell>
          <cell r="H134">
            <v>1.3765978502451662E-3</v>
          </cell>
          <cell r="I134">
            <v>7.4040644681707719E-5</v>
          </cell>
        </row>
        <row r="135">
          <cell r="G135" t="str">
            <v>Cp27 si</v>
          </cell>
          <cell r="H135">
            <v>0.13486707681286847</v>
          </cell>
          <cell r="I135">
            <v>6.772619258688343E-3</v>
          </cell>
        </row>
        <row r="136">
          <cell r="G136" t="str">
            <v>no ab</v>
          </cell>
          <cell r="H136">
            <v>2.1612719656374287E-3</v>
          </cell>
          <cell r="I136">
            <v>2.2217312822325476E-4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okul_2018-07-26 12-27-28_CC011"/>
    </sheetNames>
    <sheetDataSet>
      <sheetData sheetId="0">
        <row r="21">
          <cell r="Q21" t="str">
            <v>con si</v>
          </cell>
          <cell r="R21">
            <v>6.6654380812771211E-2</v>
          </cell>
          <cell r="S21">
            <v>4.6929981881149198E-4</v>
          </cell>
        </row>
        <row r="22">
          <cell r="Q22" t="str">
            <v>beads</v>
          </cell>
          <cell r="R22">
            <v>1.1470223471658887E-2</v>
          </cell>
          <cell r="S22">
            <v>1.0693423378233481E-3</v>
          </cell>
        </row>
        <row r="23">
          <cell r="Q23" t="str">
            <v>cp27 si</v>
          </cell>
          <cell r="R23">
            <v>2.2597926727754215E-2</v>
          </cell>
          <cell r="S23">
            <v>3.7375252100568291E-4</v>
          </cell>
        </row>
        <row r="24">
          <cell r="Q24" t="str">
            <v>beads</v>
          </cell>
          <cell r="R24">
            <v>8.9131565629233592E-3</v>
          </cell>
          <cell r="S24">
            <v>2.2825908818099392E-4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258"/>
  <sheetViews>
    <sheetView workbookViewId="0">
      <selection activeCell="AA243" sqref="AA243"/>
    </sheetView>
  </sheetViews>
  <sheetFormatPr defaultRowHeight="14.4" x14ac:dyDescent="0.3"/>
  <sheetData>
    <row r="7" spans="1:2" x14ac:dyDescent="0.3">
      <c r="A7" t="s">
        <v>4</v>
      </c>
      <c r="B7">
        <v>20</v>
      </c>
    </row>
    <row r="8" spans="1:2" x14ac:dyDescent="0.3">
      <c r="A8" t="s">
        <v>5</v>
      </c>
      <c r="B8">
        <v>105</v>
      </c>
    </row>
    <row r="9" spans="1:2" x14ac:dyDescent="0.3">
      <c r="A9" t="s">
        <v>6</v>
      </c>
      <c r="B9" t="s">
        <v>7</v>
      </c>
    </row>
    <row r="10" spans="1:2" x14ac:dyDescent="0.3">
      <c r="A10" t="s">
        <v>8</v>
      </c>
      <c r="B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  <c r="B12" t="s">
        <v>13</v>
      </c>
    </row>
    <row r="13" spans="1:2" x14ac:dyDescent="0.3">
      <c r="A13" t="s">
        <v>14</v>
      </c>
      <c r="B13" t="s">
        <v>15</v>
      </c>
    </row>
    <row r="15" spans="1:2" x14ac:dyDescent="0.3">
      <c r="A15" t="s">
        <v>16</v>
      </c>
      <c r="B15" t="s">
        <v>17</v>
      </c>
    </row>
    <row r="16" spans="1:2" x14ac:dyDescent="0.3">
      <c r="A16" t="s">
        <v>18</v>
      </c>
      <c r="B16">
        <v>3</v>
      </c>
    </row>
    <row r="17" spans="1:12" x14ac:dyDescent="0.3">
      <c r="A17" t="s">
        <v>19</v>
      </c>
      <c r="B17">
        <v>5</v>
      </c>
    </row>
    <row r="20" spans="1:12" x14ac:dyDescent="0.3">
      <c r="A20" t="s">
        <v>20</v>
      </c>
      <c r="E20" t="s">
        <v>21</v>
      </c>
      <c r="K20" t="s">
        <v>124</v>
      </c>
      <c r="L20" t="s">
        <v>125</v>
      </c>
    </row>
    <row r="21" spans="1:12" x14ac:dyDescent="0.3">
      <c r="A21" t="s">
        <v>22</v>
      </c>
      <c r="B21" t="s">
        <v>122</v>
      </c>
      <c r="C21" t="s">
        <v>115</v>
      </c>
      <c r="D21" t="s">
        <v>112</v>
      </c>
      <c r="E21">
        <v>10.6959448579531</v>
      </c>
      <c r="G21">
        <v>2.7666747114008605</v>
      </c>
      <c r="H21">
        <f>G21-E21</f>
        <v>-7.9292701465522395</v>
      </c>
      <c r="I21">
        <f>POWER(2,H21)</f>
        <v>4.1025307238163108E-3</v>
      </c>
      <c r="J21">
        <f>I21*100</f>
        <v>0.41025307238163106</v>
      </c>
      <c r="K21">
        <f>AVERAGE(J21:J22)</f>
        <v>0.41450487305125011</v>
      </c>
      <c r="L21">
        <f>STDEV(J21:J22)</f>
        <v>6.0129541714822737E-3</v>
      </c>
    </row>
    <row r="22" spans="1:12" x14ac:dyDescent="0.3">
      <c r="A22" t="s">
        <v>23</v>
      </c>
      <c r="E22">
        <v>10.666346813205701</v>
      </c>
      <c r="G22">
        <v>2.7666747114008605</v>
      </c>
      <c r="H22">
        <f t="shared" ref="H22:H85" si="0">G22-E22</f>
        <v>-7.8996721018048408</v>
      </c>
      <c r="I22">
        <f t="shared" ref="I22:I85" si="1">POWER(2,H22)</f>
        <v>4.1875667372086919E-3</v>
      </c>
      <c r="J22">
        <f t="shared" ref="J22:J85" si="2">I22*100</f>
        <v>0.41875667372086917</v>
      </c>
    </row>
    <row r="23" spans="1:12" x14ac:dyDescent="0.3">
      <c r="A23" t="s">
        <v>24</v>
      </c>
      <c r="D23" t="s">
        <v>116</v>
      </c>
      <c r="E23">
        <v>9.4402214609135804</v>
      </c>
      <c r="G23">
        <v>2.7666747114008605</v>
      </c>
      <c r="H23">
        <f t="shared" si="0"/>
        <v>-6.6735467495127203</v>
      </c>
      <c r="I23">
        <f t="shared" si="1"/>
        <v>9.7963039367088001E-3</v>
      </c>
      <c r="J23">
        <f t="shared" si="2"/>
        <v>0.97963039367088001</v>
      </c>
      <c r="K23">
        <f t="shared" ref="K23:K85" si="3">AVERAGE(J23:J24)</f>
        <v>0.96142707564326613</v>
      </c>
      <c r="L23">
        <f t="shared" ref="L23:L85" si="4">STDEV(J23:J24)</f>
        <v>2.5743379234842285E-2</v>
      </c>
    </row>
    <row r="24" spans="1:12" x14ac:dyDescent="0.3">
      <c r="A24" t="s">
        <v>25</v>
      </c>
      <c r="E24">
        <v>9.4948589391504594</v>
      </c>
      <c r="G24">
        <v>2.7666747114008605</v>
      </c>
      <c r="H24">
        <f t="shared" si="0"/>
        <v>-6.7281842277495993</v>
      </c>
      <c r="I24">
        <f t="shared" si="1"/>
        <v>9.4322375761565214E-3</v>
      </c>
      <c r="J24">
        <f t="shared" si="2"/>
        <v>0.94322375761565214</v>
      </c>
    </row>
    <row r="25" spans="1:12" x14ac:dyDescent="0.3">
      <c r="A25" t="s">
        <v>26</v>
      </c>
      <c r="D25" t="s">
        <v>113</v>
      </c>
      <c r="E25">
        <v>8.0245847178750491</v>
      </c>
      <c r="G25">
        <v>2.7666747114008605</v>
      </c>
      <c r="H25">
        <f t="shared" si="0"/>
        <v>-5.257910006474189</v>
      </c>
      <c r="I25">
        <f t="shared" si="1"/>
        <v>2.613433017354503E-2</v>
      </c>
      <c r="J25">
        <f t="shared" si="2"/>
        <v>2.6134330173545028</v>
      </c>
      <c r="K25">
        <f t="shared" si="3"/>
        <v>2.4677398592093684</v>
      </c>
      <c r="L25">
        <f t="shared" si="4"/>
        <v>0.20604124019381689</v>
      </c>
    </row>
    <row r="26" spans="1:12" x14ac:dyDescent="0.3">
      <c r="A26" t="s">
        <v>27</v>
      </c>
      <c r="E26">
        <v>8.1951339131597702</v>
      </c>
      <c r="G26">
        <v>2.7666747114008605</v>
      </c>
      <c r="H26">
        <f t="shared" si="0"/>
        <v>-5.4284592017589102</v>
      </c>
      <c r="I26">
        <f t="shared" si="1"/>
        <v>2.3220467010642343E-2</v>
      </c>
      <c r="J26">
        <f t="shared" si="2"/>
        <v>2.3220467010642345</v>
      </c>
    </row>
    <row r="27" spans="1:12" x14ac:dyDescent="0.3">
      <c r="A27" t="s">
        <v>28</v>
      </c>
      <c r="D27" t="s">
        <v>114</v>
      </c>
      <c r="E27">
        <v>18.195031308759901</v>
      </c>
      <c r="G27">
        <v>2.7666747114008605</v>
      </c>
      <c r="H27">
        <f t="shared" si="0"/>
        <v>-15.428356597359041</v>
      </c>
      <c r="I27">
        <f t="shared" si="1"/>
        <v>2.2677850105305482E-5</v>
      </c>
      <c r="J27">
        <f t="shared" si="2"/>
        <v>2.2677850105305482E-3</v>
      </c>
      <c r="K27">
        <f t="shared" si="3"/>
        <v>2.1901785810809742E-3</v>
      </c>
      <c r="L27">
        <f t="shared" si="4"/>
        <v>1.0975206505493867E-4</v>
      </c>
    </row>
    <row r="28" spans="1:12" x14ac:dyDescent="0.3">
      <c r="A28" t="s">
        <v>29</v>
      </c>
      <c r="E28">
        <v>18.297314570585701</v>
      </c>
      <c r="G28">
        <v>2.7666747114008605</v>
      </c>
      <c r="H28">
        <f t="shared" si="0"/>
        <v>-15.530639859184841</v>
      </c>
      <c r="I28">
        <f t="shared" si="1"/>
        <v>2.1125721516313999E-5</v>
      </c>
      <c r="J28">
        <f t="shared" si="2"/>
        <v>2.1125721516313998E-3</v>
      </c>
    </row>
    <row r="29" spans="1:12" x14ac:dyDescent="0.3">
      <c r="A29" t="s">
        <v>30</v>
      </c>
      <c r="C29" t="s">
        <v>117</v>
      </c>
      <c r="D29" t="s">
        <v>112</v>
      </c>
      <c r="E29">
        <v>10.7460102063694</v>
      </c>
      <c r="G29">
        <v>2.5914154245089454</v>
      </c>
      <c r="H29">
        <f t="shared" si="0"/>
        <v>-8.1545947818604549</v>
      </c>
      <c r="I29">
        <f t="shared" si="1"/>
        <v>3.5093151248952906E-3</v>
      </c>
      <c r="J29">
        <f t="shared" si="2"/>
        <v>0.35093151248952903</v>
      </c>
      <c r="K29">
        <f t="shared" si="3"/>
        <v>0.26898984259090314</v>
      </c>
      <c r="L29">
        <f t="shared" si="4"/>
        <v>0.1158830208941361</v>
      </c>
    </row>
    <row r="30" spans="1:12" x14ac:dyDescent="0.3">
      <c r="A30" t="s">
        <v>31</v>
      </c>
      <c r="E30">
        <v>11.653789837164499</v>
      </c>
      <c r="G30">
        <v>2.5914154245089454</v>
      </c>
      <c r="H30">
        <f t="shared" si="0"/>
        <v>-9.0623744126555543</v>
      </c>
      <c r="I30">
        <f t="shared" si="1"/>
        <v>1.8704817269227726E-3</v>
      </c>
      <c r="J30">
        <f t="shared" si="2"/>
        <v>0.18704817269227728</v>
      </c>
    </row>
    <row r="31" spans="1:12" x14ac:dyDescent="0.3">
      <c r="A31" t="s">
        <v>32</v>
      </c>
      <c r="D31" t="s">
        <v>116</v>
      </c>
      <c r="E31">
        <v>9.4711210489093194</v>
      </c>
      <c r="G31">
        <v>2.5914154245089454</v>
      </c>
      <c r="H31">
        <f t="shared" si="0"/>
        <v>-6.8797056244003745</v>
      </c>
      <c r="I31">
        <f t="shared" si="1"/>
        <v>8.4918486612181824E-3</v>
      </c>
      <c r="J31">
        <f t="shared" si="2"/>
        <v>0.8491848661218182</v>
      </c>
      <c r="K31">
        <f t="shared" si="3"/>
        <v>0.77290819761029472</v>
      </c>
      <c r="L31">
        <f t="shared" si="4"/>
        <v>0.10787149910163323</v>
      </c>
    </row>
    <row r="32" spans="1:12" x14ac:dyDescent="0.3">
      <c r="A32" t="s">
        <v>33</v>
      </c>
      <c r="E32">
        <v>9.7568039393111796</v>
      </c>
      <c r="G32">
        <v>2.5914154245089454</v>
      </c>
      <c r="H32">
        <f t="shared" si="0"/>
        <v>-7.1653885148022347</v>
      </c>
      <c r="I32">
        <f t="shared" si="1"/>
        <v>6.9663152909877138E-3</v>
      </c>
      <c r="J32">
        <f t="shared" si="2"/>
        <v>0.69663152909877135</v>
      </c>
    </row>
    <row r="33" spans="1:12" x14ac:dyDescent="0.3">
      <c r="A33" t="s">
        <v>34</v>
      </c>
      <c r="D33" t="s">
        <v>113</v>
      </c>
      <c r="E33">
        <v>8.2060749248470604</v>
      </c>
      <c r="G33">
        <v>2.5914154245089454</v>
      </c>
      <c r="H33">
        <f t="shared" si="0"/>
        <v>-5.6146595003381154</v>
      </c>
      <c r="I33">
        <f t="shared" si="1"/>
        <v>2.0408875433796141E-2</v>
      </c>
      <c r="J33">
        <f t="shared" si="2"/>
        <v>2.0408875433796143</v>
      </c>
      <c r="K33">
        <f t="shared" si="3"/>
        <v>1.7416272744642707</v>
      </c>
      <c r="L33">
        <f t="shared" si="4"/>
        <v>0.42321793097949967</v>
      </c>
    </row>
    <row r="34" spans="1:12" x14ac:dyDescent="0.3">
      <c r="A34" t="s">
        <v>35</v>
      </c>
      <c r="E34">
        <v>8.7068333139782705</v>
      </c>
      <c r="G34">
        <v>2.5914154245089454</v>
      </c>
      <c r="H34">
        <f t="shared" si="0"/>
        <v>-6.1154178894693256</v>
      </c>
      <c r="I34">
        <f t="shared" si="1"/>
        <v>1.4423670055489272E-2</v>
      </c>
      <c r="J34">
        <f t="shared" si="2"/>
        <v>1.4423670055489273</v>
      </c>
    </row>
    <row r="35" spans="1:12" x14ac:dyDescent="0.3">
      <c r="A35" t="s">
        <v>36</v>
      </c>
      <c r="D35" t="s">
        <v>114</v>
      </c>
      <c r="E35">
        <v>18.205628950901499</v>
      </c>
      <c r="G35">
        <v>2.5914154245089454</v>
      </c>
      <c r="H35">
        <f t="shared" si="0"/>
        <v>-15.614213526392554</v>
      </c>
      <c r="I35">
        <f t="shared" si="1"/>
        <v>1.9936704408725496E-5</v>
      </c>
      <c r="J35">
        <f t="shared" si="2"/>
        <v>1.9936704408725497E-3</v>
      </c>
      <c r="K35">
        <f t="shared" si="3"/>
        <v>2.0050322162099045E-3</v>
      </c>
      <c r="L35">
        <f t="shared" si="4"/>
        <v>1.6067976774722921E-5</v>
      </c>
    </row>
    <row r="36" spans="1:12" x14ac:dyDescent="0.3">
      <c r="A36" t="s">
        <v>37</v>
      </c>
      <c r="E36">
        <v>18.189278338423499</v>
      </c>
      <c r="G36">
        <v>2.5914154245089454</v>
      </c>
      <c r="H36">
        <f t="shared" si="0"/>
        <v>-15.597862913914554</v>
      </c>
      <c r="I36">
        <f t="shared" si="1"/>
        <v>2.0163939915472588E-5</v>
      </c>
      <c r="J36">
        <f t="shared" si="2"/>
        <v>2.0163939915472588E-3</v>
      </c>
    </row>
    <row r="37" spans="1:12" x14ac:dyDescent="0.3">
      <c r="A37" t="s">
        <v>38</v>
      </c>
      <c r="C37" t="s">
        <v>118</v>
      </c>
      <c r="D37" t="s">
        <v>112</v>
      </c>
      <c r="E37">
        <v>12.7082161050858</v>
      </c>
      <c r="G37">
        <v>2.2652537560825849</v>
      </c>
      <c r="H37">
        <f t="shared" si="0"/>
        <v>-10.442962349003215</v>
      </c>
      <c r="I37">
        <f t="shared" si="1"/>
        <v>7.1838141672019311E-4</v>
      </c>
      <c r="J37">
        <f t="shared" si="2"/>
        <v>7.1838141672019309E-2</v>
      </c>
      <c r="K37">
        <f t="shared" si="3"/>
        <v>6.4841863515796613E-2</v>
      </c>
      <c r="L37">
        <f t="shared" si="4"/>
        <v>9.8942314546647831E-3</v>
      </c>
    </row>
    <row r="38" spans="1:12" x14ac:dyDescent="0.3">
      <c r="A38" t="s">
        <v>39</v>
      </c>
      <c r="E38">
        <v>13.0207592752254</v>
      </c>
      <c r="G38">
        <v>2.2652537560825849</v>
      </c>
      <c r="H38">
        <f t="shared" si="0"/>
        <v>-10.755505519142815</v>
      </c>
      <c r="I38">
        <f t="shared" si="1"/>
        <v>5.7845585359573919E-4</v>
      </c>
      <c r="J38">
        <f t="shared" si="2"/>
        <v>5.7845585359573917E-2</v>
      </c>
    </row>
    <row r="39" spans="1:12" x14ac:dyDescent="0.3">
      <c r="A39" t="s">
        <v>40</v>
      </c>
      <c r="D39" t="s">
        <v>116</v>
      </c>
      <c r="E39">
        <v>11.2344924080266</v>
      </c>
      <c r="G39">
        <v>2.2652537560825849</v>
      </c>
      <c r="H39">
        <f t="shared" si="0"/>
        <v>-8.9692386519440159</v>
      </c>
      <c r="I39">
        <f t="shared" si="1"/>
        <v>1.9952169586220808E-3</v>
      </c>
      <c r="J39">
        <f t="shared" si="2"/>
        <v>0.19952169586220808</v>
      </c>
      <c r="K39">
        <f t="shared" si="3"/>
        <v>0.19565422473830368</v>
      </c>
      <c r="L39">
        <f t="shared" si="4"/>
        <v>5.4694301155119359E-3</v>
      </c>
    </row>
    <row r="40" spans="1:12" x14ac:dyDescent="0.3">
      <c r="A40" t="s">
        <v>41</v>
      </c>
      <c r="E40">
        <v>11.2915349614458</v>
      </c>
      <c r="G40">
        <v>2.2652537560825849</v>
      </c>
      <c r="H40">
        <f t="shared" si="0"/>
        <v>-9.0262812053632153</v>
      </c>
      <c r="I40">
        <f t="shared" si="1"/>
        <v>1.9178675361439927E-3</v>
      </c>
      <c r="J40">
        <f t="shared" si="2"/>
        <v>0.19178675361439926</v>
      </c>
    </row>
    <row r="41" spans="1:12" x14ac:dyDescent="0.3">
      <c r="A41" t="s">
        <v>42</v>
      </c>
      <c r="D41" t="s">
        <v>113</v>
      </c>
      <c r="E41">
        <v>9.6694131936085306</v>
      </c>
      <c r="G41">
        <v>2.2652537560825849</v>
      </c>
      <c r="H41">
        <f t="shared" si="0"/>
        <v>-7.4041594375259461</v>
      </c>
      <c r="I41">
        <f t="shared" si="1"/>
        <v>5.9037222419110807E-3</v>
      </c>
      <c r="J41">
        <f t="shared" si="2"/>
        <v>0.59037222419110802</v>
      </c>
      <c r="K41">
        <f t="shared" si="3"/>
        <v>0.58145059021485723</v>
      </c>
      <c r="L41">
        <f t="shared" si="4"/>
        <v>1.2617095767742465E-2</v>
      </c>
    </row>
    <row r="42" spans="1:12" x14ac:dyDescent="0.3">
      <c r="A42" t="s">
        <v>43</v>
      </c>
      <c r="E42">
        <v>9.7136893799099102</v>
      </c>
      <c r="G42">
        <v>2.2652537560825849</v>
      </c>
      <c r="H42">
        <f t="shared" si="0"/>
        <v>-7.4484356238273257</v>
      </c>
      <c r="I42">
        <f t="shared" si="1"/>
        <v>5.7252895623860645E-3</v>
      </c>
      <c r="J42">
        <f t="shared" si="2"/>
        <v>0.57252895623860645</v>
      </c>
    </row>
    <row r="43" spans="1:12" x14ac:dyDescent="0.3">
      <c r="A43" t="s">
        <v>44</v>
      </c>
      <c r="D43" t="s">
        <v>114</v>
      </c>
      <c r="E43">
        <v>19.478619437935698</v>
      </c>
      <c r="G43">
        <v>2.2652537560825849</v>
      </c>
      <c r="H43">
        <f t="shared" si="0"/>
        <v>-17.213365681853112</v>
      </c>
      <c r="I43">
        <f t="shared" si="1"/>
        <v>6.5805259097710268E-6</v>
      </c>
      <c r="J43">
        <f t="shared" si="2"/>
        <v>6.5805259097710266E-4</v>
      </c>
      <c r="K43">
        <f t="shared" si="3"/>
        <v>6.6576843629767091E-4</v>
      </c>
      <c r="L43">
        <f t="shared" si="4"/>
        <v>1.0911853097520681E-5</v>
      </c>
    </row>
    <row r="44" spans="1:12" x14ac:dyDescent="0.3">
      <c r="A44" t="s">
        <v>45</v>
      </c>
      <c r="E44">
        <v>19.445178050240401</v>
      </c>
      <c r="G44">
        <v>2.2652537560825849</v>
      </c>
      <c r="H44">
        <f t="shared" si="0"/>
        <v>-17.179924294157814</v>
      </c>
      <c r="I44">
        <f t="shared" si="1"/>
        <v>6.7348428161823922E-6</v>
      </c>
      <c r="J44">
        <f t="shared" si="2"/>
        <v>6.7348428161823927E-4</v>
      </c>
    </row>
    <row r="45" spans="1:12" x14ac:dyDescent="0.3">
      <c r="A45" t="s">
        <v>46</v>
      </c>
      <c r="C45" t="s">
        <v>119</v>
      </c>
      <c r="D45" t="s">
        <v>115</v>
      </c>
      <c r="E45">
        <v>6.1027672812707801</v>
      </c>
      <c r="F45">
        <f>AVERAGE(E45:E46)</f>
        <v>6.0866747114008604</v>
      </c>
      <c r="G45">
        <f>F45-3.32</f>
        <v>2.7666747114008605</v>
      </c>
      <c r="H45">
        <f t="shared" si="0"/>
        <v>-3.3360925698699195</v>
      </c>
      <c r="I45">
        <f t="shared" si="1"/>
        <v>9.9022997396266493E-2</v>
      </c>
      <c r="J45">
        <f t="shared" si="2"/>
        <v>9.902299739626649</v>
      </c>
    </row>
    <row r="46" spans="1:12" x14ac:dyDescent="0.3">
      <c r="A46" t="s">
        <v>47</v>
      </c>
      <c r="E46">
        <v>6.0705821415309398</v>
      </c>
      <c r="H46">
        <f t="shared" si="0"/>
        <v>-6.0705821415309398</v>
      </c>
      <c r="I46">
        <f t="shared" si="1"/>
        <v>1.4878963700891444E-2</v>
      </c>
      <c r="J46">
        <f t="shared" si="2"/>
        <v>1.4878963700891443</v>
      </c>
    </row>
    <row r="47" spans="1:12" x14ac:dyDescent="0.3">
      <c r="A47" t="s">
        <v>48</v>
      </c>
      <c r="D47" t="s">
        <v>117</v>
      </c>
      <c r="E47">
        <v>5.99417519884169</v>
      </c>
      <c r="F47">
        <f t="shared" ref="F47:F49" si="5">AVERAGE(E47:E48)</f>
        <v>5.9114154245089452</v>
      </c>
      <c r="G47">
        <f t="shared" ref="G47:G49" si="6">F47-3.32</f>
        <v>2.5914154245089454</v>
      </c>
      <c r="H47">
        <f t="shared" si="0"/>
        <v>-3.4027597743327447</v>
      </c>
      <c r="I47">
        <f t="shared" si="1"/>
        <v>9.4551242411816117E-2</v>
      </c>
      <c r="J47">
        <f t="shared" si="2"/>
        <v>9.4551242411816112</v>
      </c>
    </row>
    <row r="48" spans="1:12" x14ac:dyDescent="0.3">
      <c r="A48" t="s">
        <v>49</v>
      </c>
      <c r="E48">
        <v>5.8286556501762004</v>
      </c>
      <c r="H48">
        <f t="shared" si="0"/>
        <v>-5.8286556501762004</v>
      </c>
      <c r="I48">
        <f t="shared" si="1"/>
        <v>1.7595427173677455E-2</v>
      </c>
      <c r="J48">
        <f t="shared" si="2"/>
        <v>1.7595427173677454</v>
      </c>
    </row>
    <row r="49" spans="1:12" x14ac:dyDescent="0.3">
      <c r="A49" t="s">
        <v>50</v>
      </c>
      <c r="D49" t="s">
        <v>120</v>
      </c>
      <c r="E49">
        <v>5.6151106415332999</v>
      </c>
      <c r="F49">
        <f t="shared" si="5"/>
        <v>5.5852537560825848</v>
      </c>
      <c r="G49">
        <f t="shared" si="6"/>
        <v>2.2652537560825849</v>
      </c>
      <c r="H49">
        <f t="shared" si="0"/>
        <v>-3.3498568854507149</v>
      </c>
      <c r="I49">
        <f t="shared" si="1"/>
        <v>9.8082741508169272E-2</v>
      </c>
      <c r="J49">
        <f t="shared" si="2"/>
        <v>9.8082741508169278</v>
      </c>
    </row>
    <row r="50" spans="1:12" x14ac:dyDescent="0.3">
      <c r="A50" t="s">
        <v>51</v>
      </c>
      <c r="E50">
        <v>5.5553968706318697</v>
      </c>
      <c r="H50">
        <f t="shared" si="0"/>
        <v>-5.5553968706318697</v>
      </c>
      <c r="I50">
        <f t="shared" si="1"/>
        <v>2.1264682569220306E-2</v>
      </c>
      <c r="J50">
        <f t="shared" si="2"/>
        <v>2.1264682569220308</v>
      </c>
    </row>
    <row r="51" spans="1:12" x14ac:dyDescent="0.3">
      <c r="A51" t="s">
        <v>52</v>
      </c>
      <c r="B51" t="s">
        <v>121</v>
      </c>
      <c r="C51" t="s">
        <v>115</v>
      </c>
      <c r="D51" t="s">
        <v>112</v>
      </c>
      <c r="E51">
        <v>10.476675064174101</v>
      </c>
      <c r="G51">
        <v>2.5214980004636858</v>
      </c>
      <c r="H51">
        <f t="shared" si="0"/>
        <v>-7.9551770637104156</v>
      </c>
      <c r="I51">
        <f t="shared" si="1"/>
        <v>4.0295178411894478E-3</v>
      </c>
      <c r="J51">
        <f t="shared" si="2"/>
        <v>0.40295178411894478</v>
      </c>
      <c r="K51">
        <f t="shared" si="3"/>
        <v>0.39699358804701168</v>
      </c>
      <c r="L51">
        <f t="shared" si="4"/>
        <v>8.4261616922059277E-3</v>
      </c>
    </row>
    <row r="52" spans="1:12" x14ac:dyDescent="0.3">
      <c r="A52" t="s">
        <v>53</v>
      </c>
      <c r="E52">
        <v>10.5199830957103</v>
      </c>
      <c r="G52">
        <v>2.5214980004636858</v>
      </c>
      <c r="H52">
        <f t="shared" si="0"/>
        <v>-7.9984850952466147</v>
      </c>
      <c r="I52">
        <f t="shared" si="1"/>
        <v>3.9103539197507852E-3</v>
      </c>
      <c r="J52">
        <f t="shared" si="2"/>
        <v>0.39103539197507853</v>
      </c>
    </row>
    <row r="53" spans="1:12" x14ac:dyDescent="0.3">
      <c r="A53" t="s">
        <v>54</v>
      </c>
      <c r="D53" t="s">
        <v>116</v>
      </c>
      <c r="E53">
        <v>9.3208429441100904</v>
      </c>
      <c r="G53">
        <v>2.5214980004636858</v>
      </c>
      <c r="H53">
        <f t="shared" si="0"/>
        <v>-6.7993449436464051</v>
      </c>
      <c r="I53">
        <f t="shared" si="1"/>
        <v>8.9782815659813012E-3</v>
      </c>
      <c r="J53">
        <f t="shared" si="2"/>
        <v>0.89782815659813009</v>
      </c>
      <c r="K53">
        <f t="shared" si="3"/>
        <v>0.89437551591729081</v>
      </c>
      <c r="L53">
        <f t="shared" si="4"/>
        <v>4.8827712768439091E-3</v>
      </c>
    </row>
    <row r="54" spans="1:12" x14ac:dyDescent="0.3">
      <c r="A54" t="s">
        <v>55</v>
      </c>
      <c r="E54">
        <v>9.3319817381483006</v>
      </c>
      <c r="G54">
        <v>2.5214980004636858</v>
      </c>
      <c r="H54">
        <f t="shared" si="0"/>
        <v>-6.8104837376846152</v>
      </c>
      <c r="I54">
        <f t="shared" si="1"/>
        <v>8.9092287523645161E-3</v>
      </c>
      <c r="J54">
        <f t="shared" si="2"/>
        <v>0.89092287523645164</v>
      </c>
    </row>
    <row r="55" spans="1:12" x14ac:dyDescent="0.3">
      <c r="A55" t="s">
        <v>56</v>
      </c>
      <c r="D55" t="s">
        <v>113</v>
      </c>
      <c r="E55">
        <v>8.0062308490530807</v>
      </c>
      <c r="G55">
        <v>2.5214980004636858</v>
      </c>
      <c r="H55">
        <f t="shared" si="0"/>
        <v>-5.4847328485893954</v>
      </c>
      <c r="I55">
        <f t="shared" si="1"/>
        <v>2.2332168415397952E-2</v>
      </c>
      <c r="J55">
        <f t="shared" si="2"/>
        <v>2.2332168415397953</v>
      </c>
      <c r="K55">
        <f t="shared" si="3"/>
        <v>2.2409453766321024</v>
      </c>
      <c r="L55">
        <f t="shared" si="4"/>
        <v>1.0929799144816768E-2</v>
      </c>
    </row>
    <row r="56" spans="1:12" x14ac:dyDescent="0.3">
      <c r="A56" t="s">
        <v>57</v>
      </c>
      <c r="E56">
        <v>7.9962797243414299</v>
      </c>
      <c r="G56">
        <v>2.5214980004636858</v>
      </c>
      <c r="H56">
        <f t="shared" si="0"/>
        <v>-5.4747817238777436</v>
      </c>
      <c r="I56">
        <f t="shared" si="1"/>
        <v>2.2486739117244092E-2</v>
      </c>
      <c r="J56">
        <f t="shared" si="2"/>
        <v>2.248673911724409</v>
      </c>
    </row>
    <row r="57" spans="1:12" x14ac:dyDescent="0.3">
      <c r="A57" t="s">
        <v>58</v>
      </c>
      <c r="D57" t="s">
        <v>114</v>
      </c>
      <c r="E57">
        <v>18.464442154242601</v>
      </c>
      <c r="G57">
        <v>2.5214980004636858</v>
      </c>
      <c r="H57">
        <f t="shared" si="0"/>
        <v>-15.942944153778916</v>
      </c>
      <c r="I57">
        <f t="shared" si="1"/>
        <v>1.5874336806661046E-5</v>
      </c>
      <c r="J57">
        <f t="shared" si="2"/>
        <v>1.5874336806661047E-3</v>
      </c>
      <c r="K57">
        <f t="shared" si="3"/>
        <v>1.6925007360788923E-3</v>
      </c>
      <c r="L57">
        <f t="shared" si="4"/>
        <v>1.4858725472336951E-4</v>
      </c>
    </row>
    <row r="58" spans="1:12" x14ac:dyDescent="0.3">
      <c r="A58" t="s">
        <v>59</v>
      </c>
      <c r="E58">
        <v>18.2850922949983</v>
      </c>
      <c r="G58">
        <v>2.5214980004636858</v>
      </c>
      <c r="H58">
        <f t="shared" si="0"/>
        <v>-15.763594294534615</v>
      </c>
      <c r="I58">
        <f t="shared" si="1"/>
        <v>1.7975677914916795E-5</v>
      </c>
      <c r="J58">
        <f t="shared" si="2"/>
        <v>1.7975677914916796E-3</v>
      </c>
    </row>
    <row r="59" spans="1:12" x14ac:dyDescent="0.3">
      <c r="A59" t="s">
        <v>60</v>
      </c>
      <c r="C59" t="s">
        <v>117</v>
      </c>
      <c r="D59" t="s">
        <v>112</v>
      </c>
      <c r="E59">
        <v>11.231990158281899</v>
      </c>
      <c r="G59">
        <v>2.3162042434343495</v>
      </c>
      <c r="H59">
        <f t="shared" si="0"/>
        <v>-8.9157859148475502</v>
      </c>
      <c r="I59">
        <f t="shared" si="1"/>
        <v>2.0705275080713636E-3</v>
      </c>
      <c r="J59">
        <f t="shared" si="2"/>
        <v>0.20705275080713637</v>
      </c>
      <c r="K59">
        <f t="shared" si="3"/>
        <v>0.17671149929301844</v>
      </c>
      <c r="L59">
        <f t="shared" si="4"/>
        <v>4.2909009390638679E-2</v>
      </c>
    </row>
    <row r="60" spans="1:12" x14ac:dyDescent="0.3">
      <c r="A60" t="s">
        <v>61</v>
      </c>
      <c r="E60">
        <v>11.732366196769499</v>
      </c>
      <c r="G60">
        <v>2.3162042434343495</v>
      </c>
      <c r="H60">
        <f t="shared" si="0"/>
        <v>-9.4161619533351502</v>
      </c>
      <c r="I60">
        <f t="shared" si="1"/>
        <v>1.4637024777890049E-3</v>
      </c>
      <c r="J60">
        <f t="shared" si="2"/>
        <v>0.14637024777890048</v>
      </c>
    </row>
    <row r="61" spans="1:12" x14ac:dyDescent="0.3">
      <c r="A61" t="s">
        <v>62</v>
      </c>
      <c r="D61" t="s">
        <v>116</v>
      </c>
      <c r="E61">
        <v>9.4136961421825607</v>
      </c>
      <c r="G61">
        <v>2.3162042434343495</v>
      </c>
      <c r="H61">
        <f t="shared" si="0"/>
        <v>-7.0974918987482116</v>
      </c>
      <c r="I61">
        <f t="shared" si="1"/>
        <v>7.302003629710581E-3</v>
      </c>
      <c r="J61">
        <f t="shared" si="2"/>
        <v>0.73020036297105806</v>
      </c>
      <c r="K61">
        <f t="shared" si="3"/>
        <v>0.73486679532718924</v>
      </c>
      <c r="L61">
        <f t="shared" si="4"/>
        <v>6.5993319259373484E-3</v>
      </c>
    </row>
    <row r="62" spans="1:12" x14ac:dyDescent="0.3">
      <c r="A62" t="s">
        <v>63</v>
      </c>
      <c r="E62">
        <v>9.3953735581392301</v>
      </c>
      <c r="G62">
        <v>2.3162042434343495</v>
      </c>
      <c r="H62">
        <f t="shared" si="0"/>
        <v>-7.0791693147048811</v>
      </c>
      <c r="I62">
        <f t="shared" si="1"/>
        <v>7.3953322768332041E-3</v>
      </c>
      <c r="J62">
        <f t="shared" si="2"/>
        <v>0.73953322768332042</v>
      </c>
    </row>
    <row r="63" spans="1:12" x14ac:dyDescent="0.3">
      <c r="A63" t="s">
        <v>64</v>
      </c>
      <c r="D63" t="s">
        <v>113</v>
      </c>
      <c r="E63">
        <v>8.46265751773762</v>
      </c>
      <c r="G63">
        <v>2.3162042434343495</v>
      </c>
      <c r="H63">
        <f t="shared" si="0"/>
        <v>-6.1464532743032709</v>
      </c>
      <c r="I63">
        <f t="shared" si="1"/>
        <v>1.4116700391782566E-2</v>
      </c>
      <c r="J63">
        <f t="shared" si="2"/>
        <v>1.4116700391782566</v>
      </c>
      <c r="K63">
        <f t="shared" si="3"/>
        <v>1.2997397608869816</v>
      </c>
      <c r="L63">
        <f t="shared" si="4"/>
        <v>0.15829331759971577</v>
      </c>
    </row>
    <row r="64" spans="1:12" x14ac:dyDescent="0.3">
      <c r="A64" t="s">
        <v>65</v>
      </c>
      <c r="E64">
        <v>8.7117569780098005</v>
      </c>
      <c r="G64">
        <v>2.3162042434343495</v>
      </c>
      <c r="H64">
        <f t="shared" si="0"/>
        <v>-6.3955527345754515</v>
      </c>
      <c r="I64">
        <f t="shared" si="1"/>
        <v>1.1878094825957069E-2</v>
      </c>
      <c r="J64">
        <f t="shared" si="2"/>
        <v>1.1878094825957068</v>
      </c>
    </row>
    <row r="65" spans="1:12" x14ac:dyDescent="0.3">
      <c r="A65" t="s">
        <v>66</v>
      </c>
      <c r="D65" t="s">
        <v>114</v>
      </c>
      <c r="E65">
        <v>18.198550116546599</v>
      </c>
      <c r="G65">
        <v>2.3162042434343495</v>
      </c>
      <c r="H65">
        <f t="shared" si="0"/>
        <v>-15.88234587311225</v>
      </c>
      <c r="I65">
        <f t="shared" si="1"/>
        <v>1.6555316606466626E-5</v>
      </c>
      <c r="J65">
        <f t="shared" si="2"/>
        <v>1.6555316606466626E-3</v>
      </c>
      <c r="K65">
        <f t="shared" si="3"/>
        <v>1.6011274009689064E-3</v>
      </c>
      <c r="L65">
        <f t="shared" si="4"/>
        <v>7.6939241887150327E-5</v>
      </c>
    </row>
    <row r="66" spans="1:12" x14ac:dyDescent="0.3">
      <c r="A66" t="s">
        <v>67</v>
      </c>
      <c r="E66">
        <v>18.296629735972299</v>
      </c>
      <c r="G66">
        <v>2.3162042434343495</v>
      </c>
      <c r="H66">
        <f t="shared" si="0"/>
        <v>-15.98042549253795</v>
      </c>
      <c r="I66">
        <f t="shared" si="1"/>
        <v>1.5467231412911504E-5</v>
      </c>
      <c r="J66">
        <f t="shared" si="2"/>
        <v>1.5467231412911505E-3</v>
      </c>
    </row>
    <row r="67" spans="1:12" x14ac:dyDescent="0.3">
      <c r="A67" t="s">
        <v>68</v>
      </c>
      <c r="C67" t="s">
        <v>118</v>
      </c>
      <c r="D67" t="s">
        <v>112</v>
      </c>
      <c r="E67">
        <v>13.1512143962397</v>
      </c>
      <c r="G67">
        <v>2.1305924143123902</v>
      </c>
      <c r="H67">
        <f t="shared" si="0"/>
        <v>-11.020621981927309</v>
      </c>
      <c r="I67">
        <f t="shared" si="1"/>
        <v>4.81351370381539E-4</v>
      </c>
      <c r="J67">
        <f t="shared" si="2"/>
        <v>4.8135137038153898E-2</v>
      </c>
      <c r="K67">
        <f t="shared" si="3"/>
        <v>4.7273011088105325E-2</v>
      </c>
      <c r="L67">
        <f t="shared" si="4"/>
        <v>1.2192302110324812E-3</v>
      </c>
    </row>
    <row r="68" spans="1:12" x14ac:dyDescent="0.3">
      <c r="A68" t="s">
        <v>69</v>
      </c>
      <c r="E68">
        <v>13.2038415813331</v>
      </c>
      <c r="G68">
        <v>2.1305924143123902</v>
      </c>
      <c r="H68">
        <f t="shared" si="0"/>
        <v>-11.073249167020709</v>
      </c>
      <c r="I68">
        <f t="shared" si="1"/>
        <v>4.6410885138056752E-4</v>
      </c>
      <c r="J68">
        <f t="shared" si="2"/>
        <v>4.6410885138056752E-2</v>
      </c>
    </row>
    <row r="69" spans="1:12" x14ac:dyDescent="0.3">
      <c r="A69" t="s">
        <v>70</v>
      </c>
      <c r="D69" t="s">
        <v>116</v>
      </c>
      <c r="E69">
        <v>11.305724282587899</v>
      </c>
      <c r="G69">
        <v>2.1305924143123902</v>
      </c>
      <c r="H69">
        <f t="shared" si="0"/>
        <v>-9.1751318682755088</v>
      </c>
      <c r="I69">
        <f t="shared" si="1"/>
        <v>1.7298565624976922E-3</v>
      </c>
      <c r="J69">
        <f t="shared" si="2"/>
        <v>0.17298565624976922</v>
      </c>
      <c r="K69">
        <f t="shared" si="3"/>
        <v>0.17823065067944632</v>
      </c>
      <c r="L69">
        <f t="shared" si="4"/>
        <v>7.4175422570206947E-3</v>
      </c>
    </row>
    <row r="70" spans="1:12" x14ac:dyDescent="0.3">
      <c r="A70" t="s">
        <v>71</v>
      </c>
      <c r="E70">
        <v>11.220788129160701</v>
      </c>
      <c r="G70">
        <v>2.1305924143123902</v>
      </c>
      <c r="H70">
        <f t="shared" si="0"/>
        <v>-9.0901957148483099</v>
      </c>
      <c r="I70">
        <f t="shared" si="1"/>
        <v>1.8347564510912343E-3</v>
      </c>
      <c r="J70">
        <f t="shared" si="2"/>
        <v>0.18347564510912343</v>
      </c>
    </row>
    <row r="71" spans="1:12" x14ac:dyDescent="0.3">
      <c r="A71" t="s">
        <v>72</v>
      </c>
      <c r="D71" t="s">
        <v>113</v>
      </c>
      <c r="E71">
        <v>9.6338918696086306</v>
      </c>
      <c r="G71">
        <v>2.1305924143123902</v>
      </c>
      <c r="H71">
        <f t="shared" si="0"/>
        <v>-7.50329945529624</v>
      </c>
      <c r="I71">
        <f t="shared" si="1"/>
        <v>5.5116521097179393E-3</v>
      </c>
      <c r="J71">
        <f t="shared" si="2"/>
        <v>0.55116521097179394</v>
      </c>
      <c r="K71">
        <f t="shared" si="3"/>
        <v>0.5664090774750965</v>
      </c>
      <c r="L71">
        <f t="shared" si="4"/>
        <v>2.1558082751975488E-2</v>
      </c>
    </row>
    <row r="72" spans="1:12" x14ac:dyDescent="0.3">
      <c r="A72" t="s">
        <v>73</v>
      </c>
      <c r="E72">
        <v>9.5562181048567503</v>
      </c>
      <c r="G72">
        <v>2.1305924143123902</v>
      </c>
      <c r="H72">
        <f t="shared" si="0"/>
        <v>-7.4256256905443596</v>
      </c>
      <c r="I72">
        <f t="shared" si="1"/>
        <v>5.8165294397839913E-3</v>
      </c>
      <c r="J72">
        <f t="shared" si="2"/>
        <v>0.58165294397839917</v>
      </c>
    </row>
    <row r="73" spans="1:12" x14ac:dyDescent="0.3">
      <c r="A73" t="s">
        <v>74</v>
      </c>
      <c r="D73" t="s">
        <v>114</v>
      </c>
      <c r="E73">
        <v>19.471090248958902</v>
      </c>
      <c r="G73">
        <v>2.1305924143123902</v>
      </c>
      <c r="H73">
        <f t="shared" si="0"/>
        <v>-17.340497834646513</v>
      </c>
      <c r="I73">
        <f t="shared" si="1"/>
        <v>6.025457284706438E-6</v>
      </c>
      <c r="J73">
        <f t="shared" si="2"/>
        <v>6.0254572847064385E-4</v>
      </c>
      <c r="K73">
        <f t="shared" si="3"/>
        <v>6.0302257500048553E-4</v>
      </c>
      <c r="L73">
        <f t="shared" si="4"/>
        <v>6.7436282967272924E-7</v>
      </c>
    </row>
    <row r="74" spans="1:12" x14ac:dyDescent="0.3">
      <c r="A74" t="s">
        <v>75</v>
      </c>
      <c r="E74">
        <v>19.468808595515799</v>
      </c>
      <c r="G74">
        <v>2.1305924143123902</v>
      </c>
      <c r="H74">
        <f t="shared" si="0"/>
        <v>-17.338216181203411</v>
      </c>
      <c r="I74">
        <f t="shared" si="1"/>
        <v>6.0349942153032731E-6</v>
      </c>
      <c r="J74">
        <f t="shared" si="2"/>
        <v>6.0349942153032732E-4</v>
      </c>
    </row>
    <row r="75" spans="1:12" x14ac:dyDescent="0.3">
      <c r="A75" t="s">
        <v>76</v>
      </c>
      <c r="C75" t="s">
        <v>119</v>
      </c>
      <c r="D75" t="s">
        <v>115</v>
      </c>
      <c r="E75">
        <v>5.67681207376227</v>
      </c>
      <c r="F75">
        <f>AVERAGE(E75:E76)</f>
        <v>5.8414980004636856</v>
      </c>
      <c r="G75">
        <f>F75-3.32</f>
        <v>2.5214980004636858</v>
      </c>
      <c r="H75">
        <f t="shared" si="0"/>
        <v>-3.1553140732985843</v>
      </c>
      <c r="I75">
        <f t="shared" si="1"/>
        <v>0.11224210895328197</v>
      </c>
      <c r="J75">
        <f t="shared" si="2"/>
        <v>11.224210895328197</v>
      </c>
    </row>
    <row r="76" spans="1:12" x14ac:dyDescent="0.3">
      <c r="A76" t="s">
        <v>77</v>
      </c>
      <c r="E76">
        <v>6.0061839271651003</v>
      </c>
      <c r="H76">
        <f t="shared" si="0"/>
        <v>-6.0061839271651003</v>
      </c>
      <c r="I76">
        <f t="shared" si="1"/>
        <v>1.5558168776567049E-2</v>
      </c>
      <c r="J76">
        <f t="shared" si="2"/>
        <v>1.555816877656705</v>
      </c>
    </row>
    <row r="77" spans="1:12" x14ac:dyDescent="0.3">
      <c r="A77" t="s">
        <v>78</v>
      </c>
      <c r="D77" t="s">
        <v>117</v>
      </c>
      <c r="E77">
        <v>5.5456114345649397</v>
      </c>
      <c r="F77">
        <f t="shared" ref="F77:F79" si="7">AVERAGE(E77:E78)</f>
        <v>5.6362042434343493</v>
      </c>
      <c r="G77">
        <f t="shared" ref="G77:G79" si="8">F77-3.32</f>
        <v>2.3162042434343495</v>
      </c>
      <c r="H77">
        <f t="shared" si="0"/>
        <v>-3.2294071911305902</v>
      </c>
      <c r="I77">
        <f t="shared" si="1"/>
        <v>0.10662316433401046</v>
      </c>
      <c r="J77">
        <f t="shared" si="2"/>
        <v>10.662316433401047</v>
      </c>
    </row>
    <row r="78" spans="1:12" x14ac:dyDescent="0.3">
      <c r="A78" t="s">
        <v>79</v>
      </c>
      <c r="E78">
        <v>5.7267970523037599</v>
      </c>
      <c r="H78">
        <f t="shared" si="0"/>
        <v>-5.7267970523037599</v>
      </c>
      <c r="I78">
        <f t="shared" si="1"/>
        <v>1.888262238417291E-2</v>
      </c>
      <c r="J78">
        <f t="shared" si="2"/>
        <v>1.8882622384172911</v>
      </c>
    </row>
    <row r="79" spans="1:12" x14ac:dyDescent="0.3">
      <c r="A79" t="s">
        <v>80</v>
      </c>
      <c r="D79" t="s">
        <v>120</v>
      </c>
      <c r="E79">
        <v>5.4169713668916097</v>
      </c>
      <c r="F79">
        <f t="shared" si="7"/>
        <v>5.4505924143123901</v>
      </c>
      <c r="G79">
        <f t="shared" si="8"/>
        <v>2.1305924143123902</v>
      </c>
      <c r="H79">
        <f t="shared" si="0"/>
        <v>-3.2863789525792195</v>
      </c>
      <c r="I79">
        <f t="shared" si="1"/>
        <v>0.10249468809275934</v>
      </c>
      <c r="J79">
        <f t="shared" si="2"/>
        <v>10.249468809275934</v>
      </c>
    </row>
    <row r="80" spans="1:12" x14ac:dyDescent="0.3">
      <c r="A80" t="s">
        <v>81</v>
      </c>
      <c r="E80">
        <v>5.4842134617331704</v>
      </c>
      <c r="H80">
        <f t="shared" si="0"/>
        <v>-5.4842134617331704</v>
      </c>
      <c r="I80">
        <f t="shared" si="1"/>
        <v>2.2340209701020269E-2</v>
      </c>
      <c r="J80">
        <f t="shared" si="2"/>
        <v>2.2340209701020268</v>
      </c>
    </row>
    <row r="81" spans="1:12" x14ac:dyDescent="0.3">
      <c r="A81" t="s">
        <v>82</v>
      </c>
      <c r="B81" t="s">
        <v>123</v>
      </c>
      <c r="C81" t="s">
        <v>115</v>
      </c>
      <c r="D81" t="s">
        <v>112</v>
      </c>
      <c r="E81">
        <v>15.778227163291699</v>
      </c>
      <c r="G81">
        <v>8.4423545881977997</v>
      </c>
      <c r="H81">
        <f t="shared" si="0"/>
        <v>-7.3358725750938998</v>
      </c>
      <c r="I81">
        <f t="shared" si="1"/>
        <v>6.1898811525978974E-3</v>
      </c>
      <c r="J81">
        <f t="shared" si="2"/>
        <v>0.6189881152597897</v>
      </c>
      <c r="K81">
        <f t="shared" si="3"/>
        <v>0.61315327546241027</v>
      </c>
      <c r="L81">
        <f t="shared" si="4"/>
        <v>8.2517095757282579E-3</v>
      </c>
    </row>
    <row r="82" spans="1:12" x14ac:dyDescent="0.3">
      <c r="A82" t="s">
        <v>83</v>
      </c>
      <c r="E82">
        <v>15.8056857087784</v>
      </c>
      <c r="G82">
        <v>8.4423545881977997</v>
      </c>
      <c r="H82">
        <f t="shared" si="0"/>
        <v>-7.3633311205806002</v>
      </c>
      <c r="I82">
        <f t="shared" si="1"/>
        <v>6.0731843566503088E-3</v>
      </c>
      <c r="J82">
        <f t="shared" si="2"/>
        <v>0.60731843566503085</v>
      </c>
    </row>
    <row r="83" spans="1:12" x14ac:dyDescent="0.3">
      <c r="A83" t="s">
        <v>84</v>
      </c>
      <c r="D83" t="s">
        <v>116</v>
      </c>
      <c r="E83">
        <v>15.371312332792799</v>
      </c>
      <c r="G83">
        <v>8.4423545881977997</v>
      </c>
      <c r="H83">
        <f t="shared" si="0"/>
        <v>-6.9289577445949995</v>
      </c>
      <c r="I83">
        <f t="shared" si="1"/>
        <v>8.2068383684160209E-3</v>
      </c>
      <c r="J83">
        <f t="shared" si="2"/>
        <v>0.82068383684160207</v>
      </c>
      <c r="K83">
        <f t="shared" si="3"/>
        <v>0.83393625675776129</v>
      </c>
      <c r="L83">
        <f t="shared" si="4"/>
        <v>1.8741751979695759E-2</v>
      </c>
    </row>
    <row r="84" spans="1:12" x14ac:dyDescent="0.3">
      <c r="A84" t="s">
        <v>85</v>
      </c>
      <c r="E84">
        <v>15.3254555661259</v>
      </c>
      <c r="G84">
        <v>8.4423545881977997</v>
      </c>
      <c r="H84">
        <f t="shared" si="0"/>
        <v>-6.8831009779281001</v>
      </c>
      <c r="I84">
        <f t="shared" si="1"/>
        <v>8.4718867667392065E-3</v>
      </c>
      <c r="J84">
        <f t="shared" si="2"/>
        <v>0.84718867667392062</v>
      </c>
    </row>
    <row r="85" spans="1:12" x14ac:dyDescent="0.3">
      <c r="A85" t="s">
        <v>86</v>
      </c>
      <c r="D85" t="s">
        <v>113</v>
      </c>
      <c r="E85">
        <v>14.950487686447101</v>
      </c>
      <c r="G85">
        <v>8.4423545881977997</v>
      </c>
      <c r="H85">
        <f t="shared" si="0"/>
        <v>-6.5081330982493011</v>
      </c>
      <c r="I85">
        <f t="shared" si="1"/>
        <v>1.0986433255749514E-2</v>
      </c>
      <c r="J85">
        <f t="shared" si="2"/>
        <v>1.0986433255749515</v>
      </c>
      <c r="K85">
        <f t="shared" si="3"/>
        <v>1.1217873668630756</v>
      </c>
      <c r="L85">
        <f t="shared" si="4"/>
        <v>3.273061707778796E-2</v>
      </c>
    </row>
    <row r="86" spans="1:12" x14ac:dyDescent="0.3">
      <c r="A86" t="s">
        <v>87</v>
      </c>
      <c r="E86">
        <v>14.8909496076715</v>
      </c>
      <c r="G86">
        <v>8.4423545881977997</v>
      </c>
      <c r="H86">
        <f t="shared" ref="H86:H105" si="9">G86-E86</f>
        <v>-6.4485950194737001</v>
      </c>
      <c r="I86">
        <f t="shared" ref="I86:I105" si="10">POWER(2,H86)</f>
        <v>1.1449314081511995E-2</v>
      </c>
      <c r="J86">
        <f t="shared" ref="J86:J105" si="11">I86*100</f>
        <v>1.1449314081511996</v>
      </c>
    </row>
    <row r="87" spans="1:12" x14ac:dyDescent="0.3">
      <c r="A87" t="s">
        <v>88</v>
      </c>
      <c r="D87" t="s">
        <v>114</v>
      </c>
      <c r="E87">
        <v>23.796838951042702</v>
      </c>
      <c r="G87">
        <v>8.4423545881977997</v>
      </c>
      <c r="H87">
        <f t="shared" si="9"/>
        <v>-15.354484362844902</v>
      </c>
      <c r="I87">
        <f t="shared" si="10"/>
        <v>2.3869297577242817E-5</v>
      </c>
      <c r="J87">
        <f t="shared" si="11"/>
        <v>2.3869297577242816E-3</v>
      </c>
      <c r="K87">
        <f t="shared" ref="K87:K103" si="12">AVERAGE(J87:J88)</f>
        <v>2.5239869117484864E-3</v>
      </c>
      <c r="L87">
        <f t="shared" ref="L87:L103" si="13">STDEV(J87:J88)</f>
        <v>1.9382808604128857E-4</v>
      </c>
    </row>
    <row r="88" spans="1:12" x14ac:dyDescent="0.3">
      <c r="A88" t="s">
        <v>89</v>
      </c>
      <c r="E88">
        <v>23.640002661652399</v>
      </c>
      <c r="G88">
        <v>8.4423545881977997</v>
      </c>
      <c r="H88">
        <f t="shared" si="9"/>
        <v>-15.1976480734546</v>
      </c>
      <c r="I88">
        <f t="shared" si="10"/>
        <v>2.6610440657726912E-5</v>
      </c>
      <c r="J88">
        <f t="shared" si="11"/>
        <v>2.6610440657726911E-3</v>
      </c>
    </row>
    <row r="89" spans="1:12" x14ac:dyDescent="0.3">
      <c r="A89" t="s">
        <v>90</v>
      </c>
      <c r="C89" t="s">
        <v>117</v>
      </c>
      <c r="D89" t="s">
        <v>112</v>
      </c>
      <c r="E89">
        <v>16.4400045707958</v>
      </c>
      <c r="G89">
        <v>8.7226517259667489</v>
      </c>
      <c r="H89">
        <f t="shared" si="9"/>
        <v>-7.7173528448290512</v>
      </c>
      <c r="I89">
        <f t="shared" si="10"/>
        <v>4.7516594417918914E-3</v>
      </c>
      <c r="J89">
        <f t="shared" si="11"/>
        <v>0.47516594417918911</v>
      </c>
      <c r="K89">
        <f t="shared" si="12"/>
        <v>0.4557521173303738</v>
      </c>
      <c r="L89">
        <f t="shared" si="13"/>
        <v>2.7455297227157588E-2</v>
      </c>
    </row>
    <row r="90" spans="1:12" x14ac:dyDescent="0.3">
      <c r="A90" t="s">
        <v>91</v>
      </c>
      <c r="E90">
        <v>16.562988928929201</v>
      </c>
      <c r="G90">
        <v>8.7226517259667489</v>
      </c>
      <c r="H90">
        <f t="shared" si="9"/>
        <v>-7.8403372029624521</v>
      </c>
      <c r="I90">
        <f t="shared" si="10"/>
        <v>4.3633829048155843E-3</v>
      </c>
      <c r="J90">
        <f t="shared" si="11"/>
        <v>0.43633829048155842</v>
      </c>
    </row>
    <row r="91" spans="1:12" x14ac:dyDescent="0.3">
      <c r="A91" t="s">
        <v>92</v>
      </c>
      <c r="D91" t="s">
        <v>116</v>
      </c>
      <c r="E91">
        <v>15.406252860756799</v>
      </c>
      <c r="G91">
        <v>8.7226517259667489</v>
      </c>
      <c r="H91">
        <f t="shared" si="9"/>
        <v>-6.6836011347900506</v>
      </c>
      <c r="I91">
        <f t="shared" si="10"/>
        <v>9.7282691890738446E-3</v>
      </c>
      <c r="J91">
        <f t="shared" si="11"/>
        <v>0.97282691890738449</v>
      </c>
      <c r="K91">
        <f t="shared" si="12"/>
        <v>0.9747793850211498</v>
      </c>
      <c r="L91">
        <f t="shared" si="13"/>
        <v>2.761204058160801E-3</v>
      </c>
    </row>
    <row r="92" spans="1:12" x14ac:dyDescent="0.3">
      <c r="A92" t="s">
        <v>93</v>
      </c>
      <c r="E92">
        <v>15.400473466998401</v>
      </c>
      <c r="G92">
        <v>8.7226517259667489</v>
      </c>
      <c r="H92">
        <f t="shared" si="9"/>
        <v>-6.6778217410316518</v>
      </c>
      <c r="I92">
        <f t="shared" si="10"/>
        <v>9.7673185113491511E-3</v>
      </c>
      <c r="J92">
        <f t="shared" si="11"/>
        <v>0.97673185113491512</v>
      </c>
    </row>
    <row r="93" spans="1:12" x14ac:dyDescent="0.3">
      <c r="A93" t="s">
        <v>94</v>
      </c>
      <c r="D93" t="s">
        <v>113</v>
      </c>
      <c r="E93">
        <v>15.0744142437433</v>
      </c>
      <c r="G93">
        <v>8.7226517259667489</v>
      </c>
      <c r="H93">
        <f t="shared" si="9"/>
        <v>-6.3517625177765513</v>
      </c>
      <c r="I93">
        <f t="shared" si="10"/>
        <v>1.2244158892837019E-2</v>
      </c>
      <c r="J93">
        <f t="shared" si="11"/>
        <v>1.224415889283702</v>
      </c>
      <c r="K93">
        <f t="shared" si="12"/>
        <v>1.143100343590655</v>
      </c>
      <c r="L93">
        <f t="shared" si="13"/>
        <v>0.11499754755087634</v>
      </c>
    </row>
    <row r="94" spans="1:12" x14ac:dyDescent="0.3">
      <c r="A94" t="s">
        <v>95</v>
      </c>
      <c r="E94">
        <v>15.2800165248036</v>
      </c>
      <c r="G94">
        <v>8.7226517259667489</v>
      </c>
      <c r="H94">
        <f t="shared" si="9"/>
        <v>-6.5573647988368506</v>
      </c>
      <c r="I94">
        <f t="shared" si="10"/>
        <v>1.0617847978976079E-2</v>
      </c>
      <c r="J94">
        <f t="shared" si="11"/>
        <v>1.0617847978976078</v>
      </c>
    </row>
    <row r="95" spans="1:12" x14ac:dyDescent="0.3">
      <c r="A95" t="s">
        <v>96</v>
      </c>
      <c r="D95" t="s">
        <v>114</v>
      </c>
      <c r="E95">
        <v>23.5772742004044</v>
      </c>
      <c r="G95">
        <v>8.7226517259667489</v>
      </c>
      <c r="H95">
        <f t="shared" si="9"/>
        <v>-14.854622474437651</v>
      </c>
      <c r="I95">
        <f t="shared" si="10"/>
        <v>3.375305296755699E-5</v>
      </c>
      <c r="J95">
        <f t="shared" si="11"/>
        <v>3.3753052967556989E-3</v>
      </c>
      <c r="K95">
        <f t="shared" si="12"/>
        <v>3.216360655801674E-3</v>
      </c>
      <c r="L95">
        <f t="shared" si="13"/>
        <v>2.2478166690370383E-4</v>
      </c>
    </row>
    <row r="96" spans="1:12" x14ac:dyDescent="0.3">
      <c r="A96" t="s">
        <v>97</v>
      </c>
      <c r="E96">
        <v>23.719979330964701</v>
      </c>
      <c r="G96">
        <v>8.7226517259667489</v>
      </c>
      <c r="H96">
        <f t="shared" si="9"/>
        <v>-14.997327604997952</v>
      </c>
      <c r="I96">
        <f t="shared" si="10"/>
        <v>3.0574160148476493E-5</v>
      </c>
      <c r="J96">
        <f t="shared" si="11"/>
        <v>3.0574160148476495E-3</v>
      </c>
    </row>
    <row r="97" spans="1:12" x14ac:dyDescent="0.3">
      <c r="A97" t="s">
        <v>98</v>
      </c>
      <c r="C97" t="s">
        <v>118</v>
      </c>
      <c r="D97" t="s">
        <v>112</v>
      </c>
      <c r="E97">
        <v>18.431016012967898</v>
      </c>
      <c r="G97">
        <v>8.4468363940258495</v>
      </c>
      <c r="H97">
        <f t="shared" si="9"/>
        <v>-9.9841796189420489</v>
      </c>
      <c r="I97">
        <f t="shared" si="10"/>
        <v>9.8733027135171304E-4</v>
      </c>
      <c r="J97">
        <f t="shared" si="11"/>
        <v>9.8733027135171306E-2</v>
      </c>
      <c r="K97">
        <f t="shared" si="12"/>
        <v>0.10074581211973822</v>
      </c>
      <c r="L97">
        <f t="shared" si="13"/>
        <v>2.846507823315456E-3</v>
      </c>
    </row>
    <row r="98" spans="1:12" x14ac:dyDescent="0.3">
      <c r="A98" t="s">
        <v>99</v>
      </c>
      <c r="E98">
        <v>18.373361579370801</v>
      </c>
      <c r="G98">
        <v>8.4468363940258495</v>
      </c>
      <c r="H98">
        <f t="shared" si="9"/>
        <v>-9.9265251853449517</v>
      </c>
      <c r="I98">
        <f t="shared" si="10"/>
        <v>1.0275859710430514E-3</v>
      </c>
      <c r="J98">
        <f t="shared" si="11"/>
        <v>0.10275859710430514</v>
      </c>
    </row>
    <row r="99" spans="1:12" x14ac:dyDescent="0.3">
      <c r="A99" t="s">
        <v>100</v>
      </c>
      <c r="D99" t="s">
        <v>116</v>
      </c>
      <c r="E99">
        <v>17.307535097073998</v>
      </c>
      <c r="G99">
        <v>8.4468363940258495</v>
      </c>
      <c r="H99">
        <f t="shared" si="9"/>
        <v>-8.8606987030481488</v>
      </c>
      <c r="I99">
        <f t="shared" si="10"/>
        <v>2.1511163827615419E-3</v>
      </c>
      <c r="J99">
        <f t="shared" si="11"/>
        <v>0.21511163827615418</v>
      </c>
      <c r="K99">
        <f t="shared" si="12"/>
        <v>0.21265217688322779</v>
      </c>
      <c r="L99">
        <f t="shared" si="13"/>
        <v>3.4782036580095327E-3</v>
      </c>
    </row>
    <row r="100" spans="1:12" x14ac:dyDescent="0.3">
      <c r="A100" t="s">
        <v>101</v>
      </c>
      <c r="E100">
        <v>17.340908007047801</v>
      </c>
      <c r="G100">
        <v>8.4468363940258495</v>
      </c>
      <c r="H100">
        <f t="shared" si="9"/>
        <v>-8.8940716130219517</v>
      </c>
      <c r="I100">
        <f t="shared" si="10"/>
        <v>2.101927154903014E-3</v>
      </c>
      <c r="J100">
        <f t="shared" si="11"/>
        <v>0.21019271549030139</v>
      </c>
    </row>
    <row r="101" spans="1:12" x14ac:dyDescent="0.3">
      <c r="A101" t="s">
        <v>102</v>
      </c>
      <c r="D101" t="s">
        <v>113</v>
      </c>
      <c r="E101">
        <v>15.869695587594601</v>
      </c>
      <c r="G101">
        <v>8.4468363940258495</v>
      </c>
      <c r="H101">
        <f t="shared" si="9"/>
        <v>-7.4228591935687511</v>
      </c>
      <c r="I101">
        <f t="shared" si="10"/>
        <v>5.82769385698569E-3</v>
      </c>
      <c r="J101">
        <f t="shared" si="11"/>
        <v>0.58276938569856895</v>
      </c>
      <c r="K101">
        <f t="shared" si="12"/>
        <v>0.55479807320913843</v>
      </c>
      <c r="L101">
        <f t="shared" si="13"/>
        <v>3.9557409479928508E-2</v>
      </c>
    </row>
    <row r="102" spans="1:12" x14ac:dyDescent="0.3">
      <c r="A102" t="s">
        <v>103</v>
      </c>
      <c r="E102">
        <v>16.015292048019401</v>
      </c>
      <c r="G102">
        <v>8.4468363940258495</v>
      </c>
      <c r="H102">
        <f t="shared" si="9"/>
        <v>-7.568455653993551</v>
      </c>
      <c r="I102">
        <f t="shared" si="10"/>
        <v>5.26826760719708E-3</v>
      </c>
      <c r="J102">
        <f t="shared" si="11"/>
        <v>0.52682676071970802</v>
      </c>
    </row>
    <row r="103" spans="1:12" x14ac:dyDescent="0.3">
      <c r="A103" t="s">
        <v>104</v>
      </c>
      <c r="D103" t="s">
        <v>114</v>
      </c>
      <c r="E103">
        <v>24.9991619832936</v>
      </c>
      <c r="G103">
        <v>8.4468363940258495</v>
      </c>
      <c r="H103">
        <f t="shared" si="9"/>
        <v>-16.552325589267753</v>
      </c>
      <c r="I103">
        <f t="shared" si="10"/>
        <v>1.0405273490773254E-5</v>
      </c>
      <c r="J103">
        <f t="shared" si="11"/>
        <v>1.0405273490773255E-3</v>
      </c>
      <c r="K103">
        <f t="shared" si="12"/>
        <v>1.1160922478478815E-3</v>
      </c>
      <c r="L103">
        <f t="shared" si="13"/>
        <v>1.068649046806703E-4</v>
      </c>
    </row>
    <row r="104" spans="1:12" x14ac:dyDescent="0.3">
      <c r="A104" t="s">
        <v>105</v>
      </c>
      <c r="E104">
        <v>24.803507652815501</v>
      </c>
      <c r="G104">
        <v>8.4468363940258495</v>
      </c>
      <c r="H104">
        <f t="shared" si="9"/>
        <v>-16.356671258789653</v>
      </c>
      <c r="I104">
        <f t="shared" si="10"/>
        <v>1.1916571466184375E-5</v>
      </c>
      <c r="J104">
        <f t="shared" si="11"/>
        <v>1.1916571466184375E-3</v>
      </c>
    </row>
    <row r="105" spans="1:12" x14ac:dyDescent="0.3">
      <c r="A105" t="s">
        <v>106</v>
      </c>
      <c r="C105" t="s">
        <v>119</v>
      </c>
      <c r="D105" t="s">
        <v>115</v>
      </c>
      <c r="E105">
        <v>11.630881383070699</v>
      </c>
      <c r="F105">
        <f>AVERAGE(E105:E106)</f>
        <v>11.7623545881978</v>
      </c>
      <c r="G105">
        <f>F105-3.32</f>
        <v>8.4423545881977997</v>
      </c>
      <c r="H105">
        <f t="shared" si="9"/>
        <v>-3.1885267948728995</v>
      </c>
      <c r="I105">
        <f t="shared" si="10"/>
        <v>0.10968766533384426</v>
      </c>
      <c r="J105">
        <f t="shared" si="11"/>
        <v>10.968766533384427</v>
      </c>
    </row>
    <row r="106" spans="1:12" x14ac:dyDescent="0.3">
      <c r="A106" t="s">
        <v>107</v>
      </c>
      <c r="E106">
        <v>11.893827793324901</v>
      </c>
    </row>
    <row r="107" spans="1:12" x14ac:dyDescent="0.3">
      <c r="A107" t="s">
        <v>108</v>
      </c>
      <c r="D107" t="s">
        <v>117</v>
      </c>
      <c r="E107">
        <v>12.017408866615501</v>
      </c>
      <c r="F107">
        <f t="shared" ref="F107:F109" si="14">AVERAGE(E107:E108)</f>
        <v>12.042651725966749</v>
      </c>
      <c r="G107">
        <f t="shared" ref="G107:G109" si="15">F107-3.32</f>
        <v>8.7226517259667489</v>
      </c>
    </row>
    <row r="108" spans="1:12" x14ac:dyDescent="0.3">
      <c r="A108" t="s">
        <v>109</v>
      </c>
      <c r="E108">
        <v>12.067894585317999</v>
      </c>
    </row>
    <row r="109" spans="1:12" x14ac:dyDescent="0.3">
      <c r="A109" t="s">
        <v>110</v>
      </c>
      <c r="D109" t="s">
        <v>120</v>
      </c>
      <c r="E109">
        <v>11.8710297015809</v>
      </c>
      <c r="F109">
        <f t="shared" si="14"/>
        <v>11.76683639402585</v>
      </c>
      <c r="G109">
        <f t="shared" si="15"/>
        <v>8.4468363940258495</v>
      </c>
    </row>
    <row r="110" spans="1:12" x14ac:dyDescent="0.3">
      <c r="A110" t="s">
        <v>111</v>
      </c>
      <c r="E110">
        <v>11.6626430864708</v>
      </c>
    </row>
    <row r="115" spans="2:13" x14ac:dyDescent="0.3">
      <c r="G115" t="s">
        <v>129</v>
      </c>
    </row>
    <row r="116" spans="2:13" x14ac:dyDescent="0.3">
      <c r="E116" t="s">
        <v>124</v>
      </c>
      <c r="F116" t="s">
        <v>125</v>
      </c>
      <c r="G116" t="s">
        <v>130</v>
      </c>
    </row>
    <row r="117" spans="2:13" x14ac:dyDescent="0.3">
      <c r="B117" t="s">
        <v>122</v>
      </c>
      <c r="C117" t="s">
        <v>115</v>
      </c>
      <c r="D117" t="s">
        <v>112</v>
      </c>
      <c r="E117">
        <v>0.41450487305125011</v>
      </c>
      <c r="F117">
        <v>6.0129541714822737E-3</v>
      </c>
      <c r="G117">
        <f>E117/E118</f>
        <v>0.43113501122684272</v>
      </c>
      <c r="I117" t="s">
        <v>122</v>
      </c>
      <c r="J117" t="s">
        <v>112</v>
      </c>
      <c r="K117" t="s">
        <v>115</v>
      </c>
      <c r="L117">
        <v>0.41450487305125011</v>
      </c>
      <c r="M117">
        <v>6.0129541714822737E-3</v>
      </c>
    </row>
    <row r="118" spans="2:13" x14ac:dyDescent="0.3">
      <c r="D118" t="s">
        <v>116</v>
      </c>
      <c r="E118">
        <v>0.96142707564326613</v>
      </c>
      <c r="F118">
        <v>2.5743379234842285E-2</v>
      </c>
      <c r="K118" t="s">
        <v>117</v>
      </c>
      <c r="L118">
        <v>0.26898984259090314</v>
      </c>
      <c r="M118">
        <v>0.1158830208941361</v>
      </c>
    </row>
    <row r="119" spans="2:13" x14ac:dyDescent="0.3">
      <c r="D119" t="s">
        <v>113</v>
      </c>
      <c r="E119">
        <v>2.4677398592093684</v>
      </c>
      <c r="F119">
        <v>0.20604124019381689</v>
      </c>
      <c r="G119">
        <f>E119/E118</f>
        <v>2.5667467889421225</v>
      </c>
      <c r="K119" t="s">
        <v>118</v>
      </c>
      <c r="L119">
        <v>6.4841863515796613E-2</v>
      </c>
      <c r="M119">
        <v>9.8942314546647831E-3</v>
      </c>
    </row>
    <row r="120" spans="2:13" x14ac:dyDescent="0.3">
      <c r="D120" t="s">
        <v>114</v>
      </c>
      <c r="E120">
        <v>2.1901785810809742E-3</v>
      </c>
      <c r="F120">
        <v>1.0975206505493867E-4</v>
      </c>
    </row>
    <row r="121" spans="2:13" x14ac:dyDescent="0.3">
      <c r="J121" t="s">
        <v>116</v>
      </c>
      <c r="K121" t="s">
        <v>115</v>
      </c>
      <c r="L121">
        <v>0.96142707564326613</v>
      </c>
      <c r="M121">
        <v>2.5743379234842285E-2</v>
      </c>
    </row>
    <row r="122" spans="2:13" x14ac:dyDescent="0.3">
      <c r="C122" t="s">
        <v>117</v>
      </c>
      <c r="D122" t="s">
        <v>112</v>
      </c>
      <c r="E122">
        <v>0.26898984259090314</v>
      </c>
      <c r="F122">
        <v>0.1158830208941361</v>
      </c>
      <c r="G122">
        <f>E122/E123</f>
        <v>0.34802301673416791</v>
      </c>
      <c r="K122" t="s">
        <v>117</v>
      </c>
      <c r="L122">
        <v>0.77290819761029472</v>
      </c>
      <c r="M122">
        <v>0.10787149910163323</v>
      </c>
    </row>
    <row r="123" spans="2:13" x14ac:dyDescent="0.3">
      <c r="D123" t="s">
        <v>116</v>
      </c>
      <c r="E123">
        <v>0.77290819761029472</v>
      </c>
      <c r="F123">
        <v>0.10787149910163323</v>
      </c>
      <c r="K123" t="s">
        <v>118</v>
      </c>
      <c r="L123">
        <v>0.19565422473830368</v>
      </c>
      <c r="M123">
        <v>5.4694301155119359E-3</v>
      </c>
    </row>
    <row r="124" spans="2:13" x14ac:dyDescent="0.3">
      <c r="D124" t="s">
        <v>113</v>
      </c>
      <c r="E124">
        <v>1.7416272744642707</v>
      </c>
      <c r="F124">
        <v>0.42321793097949967</v>
      </c>
      <c r="G124">
        <f>E124/E123</f>
        <v>2.2533429970714458</v>
      </c>
    </row>
    <row r="125" spans="2:13" x14ac:dyDescent="0.3">
      <c r="D125" t="s">
        <v>114</v>
      </c>
      <c r="E125">
        <v>2.0050322162099045E-3</v>
      </c>
      <c r="F125">
        <v>1.6067976774722921E-5</v>
      </c>
      <c r="J125" t="s">
        <v>113</v>
      </c>
      <c r="K125" t="s">
        <v>115</v>
      </c>
      <c r="L125">
        <v>2.4677398592093684</v>
      </c>
      <c r="M125">
        <v>0.20604124019381689</v>
      </c>
    </row>
    <row r="126" spans="2:13" x14ac:dyDescent="0.3">
      <c r="K126" t="s">
        <v>117</v>
      </c>
      <c r="L126">
        <v>1.7416272744642707</v>
      </c>
      <c r="M126">
        <v>0.42321793097949967</v>
      </c>
    </row>
    <row r="127" spans="2:13" x14ac:dyDescent="0.3">
      <c r="C127" t="s">
        <v>118</v>
      </c>
      <c r="D127" t="s">
        <v>112</v>
      </c>
      <c r="E127">
        <v>6.4841863515796613E-2</v>
      </c>
      <c r="F127">
        <v>9.8942314546647831E-3</v>
      </c>
      <c r="G127">
        <f>E127/E128</f>
        <v>0.33141049523732757</v>
      </c>
      <c r="K127" t="s">
        <v>118</v>
      </c>
      <c r="L127">
        <v>0.58145059021485723</v>
      </c>
      <c r="M127">
        <v>1.2617095767742465E-2</v>
      </c>
    </row>
    <row r="128" spans="2:13" x14ac:dyDescent="0.3">
      <c r="D128" t="s">
        <v>116</v>
      </c>
      <c r="E128">
        <v>0.19565422473830368</v>
      </c>
      <c r="F128">
        <v>5.4694301155119359E-3</v>
      </c>
    </row>
    <row r="129" spans="2:13" x14ac:dyDescent="0.3">
      <c r="D129" t="s">
        <v>113</v>
      </c>
      <c r="E129">
        <v>0.58145059021485723</v>
      </c>
      <c r="F129">
        <v>1.2617095767742465E-2</v>
      </c>
      <c r="G129">
        <f>E129/E128</f>
        <v>2.9718274215267955</v>
      </c>
      <c r="J129" t="s">
        <v>114</v>
      </c>
      <c r="K129" t="s">
        <v>115</v>
      </c>
      <c r="L129">
        <v>2.1901785810809742E-3</v>
      </c>
      <c r="M129">
        <v>1.0975206505493867E-4</v>
      </c>
    </row>
    <row r="130" spans="2:13" x14ac:dyDescent="0.3">
      <c r="D130" t="s">
        <v>114</v>
      </c>
      <c r="E130">
        <v>6.6576843629767091E-4</v>
      </c>
      <c r="F130">
        <v>1.0911853097520681E-5</v>
      </c>
      <c r="K130" t="s">
        <v>117</v>
      </c>
      <c r="L130">
        <v>2.0050322162099045E-3</v>
      </c>
      <c r="M130">
        <v>1.6067976774722921E-5</v>
      </c>
    </row>
    <row r="131" spans="2:13" x14ac:dyDescent="0.3">
      <c r="K131" t="s">
        <v>118</v>
      </c>
      <c r="L131">
        <v>6.6576843629767091E-4</v>
      </c>
      <c r="M131">
        <v>1.0911853097520681E-5</v>
      </c>
    </row>
    <row r="134" spans="2:13" x14ac:dyDescent="0.3">
      <c r="B134" t="s">
        <v>121</v>
      </c>
      <c r="C134" t="s">
        <v>115</v>
      </c>
      <c r="D134" t="s">
        <v>112</v>
      </c>
      <c r="E134">
        <v>0.39699358804701168</v>
      </c>
      <c r="F134">
        <v>8.4261616922059277E-3</v>
      </c>
      <c r="G134">
        <f>E134/E135</f>
        <v>0.44387796957953002</v>
      </c>
      <c r="I134" t="s">
        <v>121</v>
      </c>
      <c r="J134" t="s">
        <v>112</v>
      </c>
      <c r="K134" t="s">
        <v>115</v>
      </c>
      <c r="L134">
        <v>0.39699358804701168</v>
      </c>
      <c r="M134">
        <v>8.4261616922059277E-3</v>
      </c>
    </row>
    <row r="135" spans="2:13" x14ac:dyDescent="0.3">
      <c r="D135" t="s">
        <v>116</v>
      </c>
      <c r="E135">
        <v>0.89437551591729081</v>
      </c>
      <c r="F135">
        <v>4.8827712768439091E-3</v>
      </c>
      <c r="K135" t="s">
        <v>117</v>
      </c>
      <c r="L135">
        <v>0.17671149929301844</v>
      </c>
      <c r="M135">
        <v>4.2909009390638679E-2</v>
      </c>
    </row>
    <row r="136" spans="2:13" x14ac:dyDescent="0.3">
      <c r="D136" t="s">
        <v>113</v>
      </c>
      <c r="E136">
        <v>2.2409453766321024</v>
      </c>
      <c r="F136">
        <v>1.0929799144816768E-2</v>
      </c>
      <c r="G136">
        <f>E136/E135</f>
        <v>2.5055978576669111</v>
      </c>
      <c r="K136" t="s">
        <v>118</v>
      </c>
      <c r="L136">
        <v>4.7273011088105325E-2</v>
      </c>
      <c r="M136">
        <v>1.2192302110324812E-3</v>
      </c>
    </row>
    <row r="137" spans="2:13" x14ac:dyDescent="0.3">
      <c r="D137" t="s">
        <v>114</v>
      </c>
      <c r="E137">
        <v>1.6925007360788923E-3</v>
      </c>
      <c r="F137">
        <v>1.4858725472336951E-4</v>
      </c>
    </row>
    <row r="138" spans="2:13" x14ac:dyDescent="0.3">
      <c r="J138" t="s">
        <v>116</v>
      </c>
      <c r="K138" t="s">
        <v>115</v>
      </c>
      <c r="L138">
        <v>0.89437551591729081</v>
      </c>
      <c r="M138">
        <v>4.8827712768439091E-3</v>
      </c>
    </row>
    <row r="139" spans="2:13" x14ac:dyDescent="0.3">
      <c r="C139" t="s">
        <v>117</v>
      </c>
      <c r="D139" t="s">
        <v>112</v>
      </c>
      <c r="E139">
        <v>0.17671149929301844</v>
      </c>
      <c r="F139">
        <v>4.2909009390638679E-2</v>
      </c>
      <c r="G139">
        <f>E139/E140</f>
        <v>0.24046738867054143</v>
      </c>
      <c r="K139" t="s">
        <v>117</v>
      </c>
      <c r="L139">
        <v>0.73486679532718924</v>
      </c>
      <c r="M139">
        <v>6.5993319259373484E-3</v>
      </c>
    </row>
    <row r="140" spans="2:13" x14ac:dyDescent="0.3">
      <c r="D140" t="s">
        <v>116</v>
      </c>
      <c r="E140">
        <v>0.73486679532718924</v>
      </c>
      <c r="F140">
        <v>6.5993319259373484E-3</v>
      </c>
      <c r="K140" t="s">
        <v>118</v>
      </c>
      <c r="L140">
        <v>0.17823065067944632</v>
      </c>
      <c r="M140">
        <v>7.4175422570206947E-3</v>
      </c>
    </row>
    <row r="141" spans="2:13" x14ac:dyDescent="0.3">
      <c r="D141" t="s">
        <v>113</v>
      </c>
      <c r="E141">
        <v>1.2997397608869816</v>
      </c>
      <c r="F141">
        <v>0.15829331759971577</v>
      </c>
      <c r="G141">
        <f>E141/E140</f>
        <v>1.7686739544522359</v>
      </c>
    </row>
    <row r="142" spans="2:13" x14ac:dyDescent="0.3">
      <c r="D142" t="s">
        <v>114</v>
      </c>
      <c r="E142">
        <v>1.6011274009689064E-3</v>
      </c>
      <c r="F142">
        <v>7.6939241887150327E-5</v>
      </c>
      <c r="J142" t="s">
        <v>113</v>
      </c>
      <c r="K142" t="s">
        <v>115</v>
      </c>
      <c r="L142">
        <v>2.2409453766321024</v>
      </c>
      <c r="M142">
        <v>1.0929799144816768E-2</v>
      </c>
    </row>
    <row r="143" spans="2:13" x14ac:dyDescent="0.3">
      <c r="K143" t="s">
        <v>117</v>
      </c>
      <c r="L143">
        <v>1.2997397608869816</v>
      </c>
      <c r="M143">
        <v>0.15829331759971577</v>
      </c>
    </row>
    <row r="144" spans="2:13" x14ac:dyDescent="0.3">
      <c r="C144" t="s">
        <v>118</v>
      </c>
      <c r="D144" t="s">
        <v>112</v>
      </c>
      <c r="E144">
        <v>4.7273011088105325E-2</v>
      </c>
      <c r="F144">
        <v>1.2192302110324812E-3</v>
      </c>
      <c r="G144">
        <f>E144/E145</f>
        <v>0.26523502499649954</v>
      </c>
      <c r="K144" t="s">
        <v>118</v>
      </c>
      <c r="L144">
        <v>0.5664090774750965</v>
      </c>
      <c r="M144">
        <v>2.1558082751975488E-2</v>
      </c>
    </row>
    <row r="145" spans="2:13" x14ac:dyDescent="0.3">
      <c r="D145" t="s">
        <v>116</v>
      </c>
      <c r="E145">
        <v>0.17823065067944632</v>
      </c>
      <c r="F145">
        <v>7.4175422570206947E-3</v>
      </c>
    </row>
    <row r="146" spans="2:13" x14ac:dyDescent="0.3">
      <c r="D146" t="s">
        <v>113</v>
      </c>
      <c r="E146">
        <v>0.5664090774750965</v>
      </c>
      <c r="F146">
        <v>2.1558082751975488E-2</v>
      </c>
      <c r="G146">
        <f>E146/E145</f>
        <v>3.1779555049361394</v>
      </c>
      <c r="J146" t="s">
        <v>114</v>
      </c>
      <c r="K146" t="s">
        <v>115</v>
      </c>
      <c r="L146">
        <v>1.6925007360788923E-3</v>
      </c>
      <c r="M146">
        <v>1.4858725472336951E-4</v>
      </c>
    </row>
    <row r="147" spans="2:13" x14ac:dyDescent="0.3">
      <c r="D147" t="s">
        <v>114</v>
      </c>
      <c r="E147">
        <v>6.0302257500048553E-4</v>
      </c>
      <c r="F147">
        <v>6.7436282967272924E-7</v>
      </c>
      <c r="K147" t="s">
        <v>117</v>
      </c>
      <c r="L147">
        <v>1.6011274009689064E-3</v>
      </c>
      <c r="M147">
        <v>7.6939241887150327E-5</v>
      </c>
    </row>
    <row r="148" spans="2:13" x14ac:dyDescent="0.3">
      <c r="K148" t="s">
        <v>118</v>
      </c>
      <c r="L148">
        <v>6.0302257500048553E-4</v>
      </c>
      <c r="M148">
        <v>6.7436282967272924E-7</v>
      </c>
    </row>
    <row r="151" spans="2:13" x14ac:dyDescent="0.3">
      <c r="B151" t="s">
        <v>123</v>
      </c>
      <c r="C151" t="s">
        <v>115</v>
      </c>
      <c r="D151" t="s">
        <v>112</v>
      </c>
      <c r="E151">
        <v>0.61315327546241027</v>
      </c>
      <c r="F151">
        <v>8.2517095757282579E-3</v>
      </c>
      <c r="I151" t="s">
        <v>123</v>
      </c>
      <c r="J151" t="s">
        <v>112</v>
      </c>
      <c r="K151" t="s">
        <v>115</v>
      </c>
      <c r="L151">
        <v>0.61315327546241027</v>
      </c>
      <c r="M151">
        <v>8.2517095757282579E-3</v>
      </c>
    </row>
    <row r="152" spans="2:13" x14ac:dyDescent="0.3">
      <c r="D152" t="s">
        <v>116</v>
      </c>
      <c r="E152">
        <v>0.83393625675776129</v>
      </c>
      <c r="F152">
        <v>1.8741751979695759E-2</v>
      </c>
      <c r="K152" t="s">
        <v>117</v>
      </c>
      <c r="L152">
        <v>0.47280426987690771</v>
      </c>
      <c r="M152">
        <v>5.1570682626120842E-2</v>
      </c>
    </row>
    <row r="153" spans="2:13" x14ac:dyDescent="0.3">
      <c r="D153" t="s">
        <v>113</v>
      </c>
      <c r="E153">
        <v>1.1217873668630756</v>
      </c>
      <c r="F153">
        <v>3.273061707778796E-2</v>
      </c>
      <c r="K153" t="s">
        <v>118</v>
      </c>
      <c r="L153">
        <v>0.10074581211973822</v>
      </c>
      <c r="M153">
        <v>2.846507823315456E-3</v>
      </c>
    </row>
    <row r="154" spans="2:13" x14ac:dyDescent="0.3">
      <c r="D154" t="s">
        <v>114</v>
      </c>
      <c r="E154">
        <v>2.5239869117484864E-3</v>
      </c>
      <c r="F154">
        <v>1.9382808604128857E-4</v>
      </c>
    </row>
    <row r="155" spans="2:13" x14ac:dyDescent="0.3">
      <c r="J155" t="s">
        <v>116</v>
      </c>
      <c r="K155" t="s">
        <v>115</v>
      </c>
      <c r="L155">
        <v>0.83393625675776129</v>
      </c>
      <c r="M155">
        <v>1.8741751979695759E-2</v>
      </c>
    </row>
    <row r="156" spans="2:13" x14ac:dyDescent="0.3">
      <c r="C156" t="s">
        <v>117</v>
      </c>
      <c r="D156" t="s">
        <v>112</v>
      </c>
      <c r="E156">
        <v>0.47280426987690771</v>
      </c>
      <c r="F156">
        <v>5.1570682626120842E-2</v>
      </c>
      <c r="K156" t="s">
        <v>117</v>
      </c>
      <c r="L156">
        <v>0.9747793850211498</v>
      </c>
      <c r="M156">
        <v>2.761204058160801E-3</v>
      </c>
    </row>
    <row r="157" spans="2:13" x14ac:dyDescent="0.3">
      <c r="D157" t="s">
        <v>116</v>
      </c>
      <c r="E157">
        <v>0.9747793850211498</v>
      </c>
      <c r="F157">
        <v>2.761204058160801E-3</v>
      </c>
      <c r="K157" t="s">
        <v>118</v>
      </c>
      <c r="L157">
        <v>0.21265217688322779</v>
      </c>
      <c r="M157">
        <v>3.4782036580095327E-3</v>
      </c>
    </row>
    <row r="158" spans="2:13" x14ac:dyDescent="0.3">
      <c r="D158" t="s">
        <v>113</v>
      </c>
      <c r="E158">
        <v>1.143100343590655</v>
      </c>
      <c r="F158">
        <v>0.11499754755087634</v>
      </c>
    </row>
    <row r="159" spans="2:13" x14ac:dyDescent="0.3">
      <c r="D159" t="s">
        <v>114</v>
      </c>
      <c r="E159">
        <v>3.216360655801674E-3</v>
      </c>
      <c r="F159">
        <v>2.2478166690370383E-4</v>
      </c>
      <c r="J159" t="s">
        <v>113</v>
      </c>
      <c r="K159" t="s">
        <v>115</v>
      </c>
      <c r="L159">
        <v>1.1217873668630756</v>
      </c>
      <c r="M159">
        <v>3.273061707778796E-2</v>
      </c>
    </row>
    <row r="160" spans="2:13" x14ac:dyDescent="0.3">
      <c r="K160" t="s">
        <v>117</v>
      </c>
      <c r="L160">
        <v>1.143100343590655</v>
      </c>
      <c r="M160">
        <v>0.11499754755087634</v>
      </c>
    </row>
    <row r="161" spans="3:13" x14ac:dyDescent="0.3">
      <c r="C161" t="s">
        <v>118</v>
      </c>
      <c r="D161" t="s">
        <v>112</v>
      </c>
      <c r="E161">
        <v>0.10074581211973822</v>
      </c>
      <c r="F161">
        <v>2.846507823315456E-3</v>
      </c>
      <c r="K161" t="s">
        <v>118</v>
      </c>
      <c r="L161">
        <v>0.55479807320913843</v>
      </c>
      <c r="M161">
        <v>3.9557409479928508E-2</v>
      </c>
    </row>
    <row r="162" spans="3:13" x14ac:dyDescent="0.3">
      <c r="D162" t="s">
        <v>116</v>
      </c>
      <c r="E162">
        <v>0.21265217688322779</v>
      </c>
      <c r="F162">
        <v>3.4782036580095327E-3</v>
      </c>
    </row>
    <row r="163" spans="3:13" x14ac:dyDescent="0.3">
      <c r="D163" t="s">
        <v>113</v>
      </c>
      <c r="E163">
        <v>0.55479807320913843</v>
      </c>
      <c r="F163">
        <v>3.9557409479928508E-2</v>
      </c>
      <c r="J163" t="s">
        <v>114</v>
      </c>
      <c r="K163" t="s">
        <v>115</v>
      </c>
      <c r="L163">
        <v>2.5239869117484864E-3</v>
      </c>
      <c r="M163">
        <v>1.9382808604128857E-4</v>
      </c>
    </row>
    <row r="164" spans="3:13" x14ac:dyDescent="0.3">
      <c r="D164" t="s">
        <v>114</v>
      </c>
      <c r="E164">
        <v>1.1160922478478815E-3</v>
      </c>
      <c r="F164">
        <v>1.068649046806703E-4</v>
      </c>
      <c r="K164" t="s">
        <v>117</v>
      </c>
      <c r="L164">
        <v>3.216360655801674E-3</v>
      </c>
      <c r="M164">
        <v>2.2478166690370383E-4</v>
      </c>
    </row>
    <row r="165" spans="3:13" x14ac:dyDescent="0.3">
      <c r="K165" t="s">
        <v>118</v>
      </c>
      <c r="L165">
        <v>1.1160922478478815E-3</v>
      </c>
      <c r="M165">
        <v>1.068649046806703E-4</v>
      </c>
    </row>
    <row r="176" spans="3:13" x14ac:dyDescent="0.3">
      <c r="F176" t="s">
        <v>121</v>
      </c>
      <c r="G176" t="s">
        <v>112</v>
      </c>
      <c r="H176" t="s">
        <v>115</v>
      </c>
      <c r="I176">
        <v>0.39699358804701168</v>
      </c>
      <c r="J176">
        <v>8.4261616922059277E-3</v>
      </c>
    </row>
    <row r="177" spans="7:10" x14ac:dyDescent="0.3">
      <c r="H177" t="s">
        <v>117</v>
      </c>
      <c r="I177">
        <v>0.17671149929301844</v>
      </c>
      <c r="J177">
        <v>4.2909009390638679E-2</v>
      </c>
    </row>
    <row r="178" spans="7:10" x14ac:dyDescent="0.3">
      <c r="H178" t="s">
        <v>118</v>
      </c>
      <c r="I178">
        <v>4.7273011088105325E-2</v>
      </c>
      <c r="J178">
        <v>1.2192302110324812E-3</v>
      </c>
    </row>
    <row r="180" spans="7:10" x14ac:dyDescent="0.3">
      <c r="G180" t="s">
        <v>113</v>
      </c>
      <c r="H180" t="s">
        <v>115</v>
      </c>
      <c r="I180">
        <v>2.2409453766321024</v>
      </c>
      <c r="J180">
        <v>1.0929799144816768E-2</v>
      </c>
    </row>
    <row r="181" spans="7:10" x14ac:dyDescent="0.3">
      <c r="H181" t="s">
        <v>117</v>
      </c>
      <c r="I181">
        <v>1.2997397608869816</v>
      </c>
      <c r="J181">
        <v>0.15829331759971577</v>
      </c>
    </row>
    <row r="182" spans="7:10" x14ac:dyDescent="0.3">
      <c r="H182" t="s">
        <v>118</v>
      </c>
      <c r="I182">
        <v>0.5664090774750965</v>
      </c>
      <c r="J182">
        <v>2.1558082751975488E-2</v>
      </c>
    </row>
    <row r="184" spans="7:10" x14ac:dyDescent="0.3">
      <c r="G184" t="s">
        <v>114</v>
      </c>
      <c r="H184" t="s">
        <v>115</v>
      </c>
      <c r="I184">
        <v>1.6925007360788923E-3</v>
      </c>
      <c r="J184">
        <v>1.4858725472336951E-4</v>
      </c>
    </row>
    <row r="185" spans="7:10" x14ac:dyDescent="0.3">
      <c r="H185" t="s">
        <v>117</v>
      </c>
      <c r="I185">
        <v>1.6011274009689064E-3</v>
      </c>
      <c r="J185">
        <v>7.6939241887150327E-5</v>
      </c>
    </row>
    <row r="186" spans="7:10" x14ac:dyDescent="0.3">
      <c r="H186" t="s">
        <v>118</v>
      </c>
      <c r="I186">
        <v>6.0302257500048553E-4</v>
      </c>
      <c r="J186">
        <v>6.7436282967272924E-7</v>
      </c>
    </row>
    <row r="193" spans="6:10" x14ac:dyDescent="0.3">
      <c r="F193" t="s">
        <v>123</v>
      </c>
      <c r="G193" t="s">
        <v>112</v>
      </c>
      <c r="H193" t="s">
        <v>115</v>
      </c>
      <c r="I193">
        <v>0.61315327546241027</v>
      </c>
      <c r="J193">
        <v>8.2517095757282579E-3</v>
      </c>
    </row>
    <row r="194" spans="6:10" x14ac:dyDescent="0.3">
      <c r="H194" t="s">
        <v>117</v>
      </c>
      <c r="I194">
        <v>0.47280426987690771</v>
      </c>
      <c r="J194">
        <v>5.1570682626120842E-2</v>
      </c>
    </row>
    <row r="195" spans="6:10" x14ac:dyDescent="0.3">
      <c r="H195" t="s">
        <v>118</v>
      </c>
      <c r="I195">
        <v>0.10074581211973822</v>
      </c>
      <c r="J195">
        <v>2.846507823315456E-3</v>
      </c>
    </row>
    <row r="197" spans="6:10" x14ac:dyDescent="0.3">
      <c r="G197" t="s">
        <v>113</v>
      </c>
      <c r="H197" t="s">
        <v>115</v>
      </c>
      <c r="I197">
        <v>1.1217873668630756</v>
      </c>
      <c r="J197">
        <v>3.273061707778796E-2</v>
      </c>
    </row>
    <row r="198" spans="6:10" x14ac:dyDescent="0.3">
      <c r="H198" t="s">
        <v>117</v>
      </c>
      <c r="I198">
        <v>1.143100343590655</v>
      </c>
      <c r="J198">
        <v>0.11499754755087634</v>
      </c>
    </row>
    <row r="199" spans="6:10" x14ac:dyDescent="0.3">
      <c r="H199" t="s">
        <v>118</v>
      </c>
      <c r="I199">
        <v>0.55479807320913843</v>
      </c>
      <c r="J199">
        <v>3.9557409479928508E-2</v>
      </c>
    </row>
    <row r="201" spans="6:10" x14ac:dyDescent="0.3">
      <c r="G201" t="s">
        <v>114</v>
      </c>
      <c r="H201" t="s">
        <v>115</v>
      </c>
      <c r="I201">
        <v>2.5239869117484864E-3</v>
      </c>
      <c r="J201">
        <v>1.9382808604128857E-4</v>
      </c>
    </row>
    <row r="202" spans="6:10" x14ac:dyDescent="0.3">
      <c r="H202" t="s">
        <v>117</v>
      </c>
      <c r="I202">
        <v>3.216360655801674E-3</v>
      </c>
      <c r="J202">
        <v>2.2478166690370383E-4</v>
      </c>
    </row>
    <row r="203" spans="6:10" x14ac:dyDescent="0.3">
      <c r="H203" t="s">
        <v>118</v>
      </c>
      <c r="I203">
        <v>1.1160922478478815E-3</v>
      </c>
      <c r="J203">
        <v>1.068649046806703E-4</v>
      </c>
    </row>
    <row r="208" spans="6:10" x14ac:dyDescent="0.3">
      <c r="F208" t="s">
        <v>126</v>
      </c>
      <c r="G208" t="s">
        <v>112</v>
      </c>
      <c r="H208" t="s">
        <v>115</v>
      </c>
      <c r="I208">
        <v>0.78370427595871539</v>
      </c>
      <c r="J208">
        <v>0.18234515309286423</v>
      </c>
    </row>
    <row r="209" spans="7:17" x14ac:dyDescent="0.3">
      <c r="H209" t="s">
        <v>117</v>
      </c>
      <c r="I209">
        <v>0.50270416029082632</v>
      </c>
      <c r="J209">
        <v>0.14254753204519088</v>
      </c>
    </row>
    <row r="210" spans="7:17" x14ac:dyDescent="0.3">
      <c r="H210" t="s">
        <v>118</v>
      </c>
      <c r="I210">
        <v>0.10448108288030294</v>
      </c>
      <c r="J210">
        <v>2.8912834484868494E-3</v>
      </c>
      <c r="L210" t="s">
        <v>123</v>
      </c>
      <c r="M210" t="s">
        <v>112</v>
      </c>
      <c r="N210" t="s">
        <v>115</v>
      </c>
      <c r="O210">
        <v>0.61315327546241027</v>
      </c>
      <c r="P210">
        <v>8.2517095757282579E-3</v>
      </c>
      <c r="Q210" t="s">
        <v>133</v>
      </c>
    </row>
    <row r="211" spans="7:17" x14ac:dyDescent="0.3">
      <c r="N211" t="s">
        <v>117</v>
      </c>
      <c r="O211">
        <v>0.4557521173303738</v>
      </c>
      <c r="P211">
        <v>2.7455297227157588E-2</v>
      </c>
      <c r="Q211">
        <v>1.6199999999999999E-2</v>
      </c>
    </row>
    <row r="212" spans="7:17" x14ac:dyDescent="0.3">
      <c r="G212" t="s">
        <v>116</v>
      </c>
      <c r="H212" t="s">
        <v>115</v>
      </c>
      <c r="I212">
        <v>1.724325765375035</v>
      </c>
      <c r="J212">
        <v>2.5676271879243456E-2</v>
      </c>
      <c r="N212" t="s">
        <v>118</v>
      </c>
      <c r="O212">
        <v>0.10074581211973822</v>
      </c>
      <c r="P212">
        <v>2.846507823315456E-3</v>
      </c>
      <c r="Q212">
        <v>1E-4</v>
      </c>
    </row>
    <row r="213" spans="7:17" x14ac:dyDescent="0.3">
      <c r="H213" t="s">
        <v>117</v>
      </c>
      <c r="I213">
        <v>1.256882082403231</v>
      </c>
      <c r="J213">
        <v>5.2161184177108064E-2</v>
      </c>
    </row>
    <row r="214" spans="7:17" x14ac:dyDescent="0.3">
      <c r="H214" t="s">
        <v>118</v>
      </c>
      <c r="I214">
        <v>0.26510201088945978</v>
      </c>
      <c r="J214">
        <v>8.6665823977850817E-3</v>
      </c>
      <c r="L214" t="s">
        <v>121</v>
      </c>
      <c r="M214" t="s">
        <v>112</v>
      </c>
      <c r="N214" t="s">
        <v>115</v>
      </c>
      <c r="O214">
        <v>0.39699358804701168</v>
      </c>
      <c r="P214">
        <v>8.4261616922059277E-3</v>
      </c>
    </row>
    <row r="215" spans="7:17" x14ac:dyDescent="0.3">
      <c r="N215" t="s">
        <v>117</v>
      </c>
      <c r="O215">
        <v>0.17671149929301844</v>
      </c>
      <c r="P215">
        <v>4.2909009390638679E-2</v>
      </c>
      <c r="Q215">
        <v>1.9099999999999999E-2</v>
      </c>
    </row>
    <row r="216" spans="7:17" x14ac:dyDescent="0.3">
      <c r="G216" t="s">
        <v>113</v>
      </c>
      <c r="H216" t="s">
        <v>115</v>
      </c>
      <c r="I216">
        <v>1.1260266072991674</v>
      </c>
      <c r="J216">
        <v>9.4125823515937429E-2</v>
      </c>
      <c r="N216" t="s">
        <v>118</v>
      </c>
      <c r="O216">
        <v>4.7273011088105325E-2</v>
      </c>
      <c r="P216">
        <v>1.2192302110324812E-3</v>
      </c>
      <c r="Q216">
        <v>2.9999999999999997E-4</v>
      </c>
    </row>
    <row r="217" spans="7:17" x14ac:dyDescent="0.3">
      <c r="H217" t="s">
        <v>117</v>
      </c>
      <c r="I217">
        <v>1.4426724197438765</v>
      </c>
      <c r="J217">
        <v>0.13483968606530061</v>
      </c>
    </row>
    <row r="218" spans="7:17" x14ac:dyDescent="0.3">
      <c r="H218" t="s">
        <v>118</v>
      </c>
      <c r="I218">
        <v>0.30760673847095016</v>
      </c>
      <c r="J218">
        <v>2.4674626117018063E-2</v>
      </c>
      <c r="L218" t="s">
        <v>126</v>
      </c>
      <c r="M218" t="s">
        <v>112</v>
      </c>
      <c r="N218" t="s">
        <v>115</v>
      </c>
      <c r="O218">
        <v>0.78370427595871539</v>
      </c>
      <c r="P218">
        <v>8.2345153092863999E-2</v>
      </c>
    </row>
    <row r="219" spans="7:17" x14ac:dyDescent="0.3">
      <c r="N219" t="s">
        <v>117</v>
      </c>
      <c r="O219">
        <v>0.50270416029082632</v>
      </c>
      <c r="P219">
        <v>4.2547532045191003E-2</v>
      </c>
      <c r="Q219">
        <v>5.0299999999999997E-2</v>
      </c>
    </row>
    <row r="220" spans="7:17" x14ac:dyDescent="0.3">
      <c r="G220" t="s">
        <v>114</v>
      </c>
      <c r="H220" t="s">
        <v>115</v>
      </c>
      <c r="I220">
        <v>3.1148132776146076E-3</v>
      </c>
      <c r="J220">
        <v>1.4968768405415218E-4</v>
      </c>
      <c r="N220" t="s">
        <v>118</v>
      </c>
      <c r="O220">
        <v>0.10448108288030294</v>
      </c>
      <c r="P220">
        <v>2.8912834484868494E-3</v>
      </c>
      <c r="Q220">
        <v>7.3000000000000001E-3</v>
      </c>
    </row>
    <row r="221" spans="7:17" x14ac:dyDescent="0.3">
      <c r="H221" t="s">
        <v>117</v>
      </c>
      <c r="I221">
        <v>2.9952310764848463E-3</v>
      </c>
      <c r="J221">
        <v>1.1410479017570333E-4</v>
      </c>
    </row>
    <row r="222" spans="7:17" x14ac:dyDescent="0.3">
      <c r="H222" t="s">
        <v>118</v>
      </c>
      <c r="I222">
        <v>7.7606735833621343E-4</v>
      </c>
      <c r="J222">
        <v>3.7680003518059005E-5</v>
      </c>
      <c r="L222" t="s">
        <v>127</v>
      </c>
      <c r="M222" t="s">
        <v>112</v>
      </c>
      <c r="N222" t="s">
        <v>115</v>
      </c>
      <c r="O222">
        <v>0.85075975980179841</v>
      </c>
      <c r="P222">
        <v>3.7475155226043215E-2</v>
      </c>
    </row>
    <row r="223" spans="7:17" x14ac:dyDescent="0.3">
      <c r="N223" t="s">
        <v>117</v>
      </c>
      <c r="O223">
        <v>0.40723949790404435</v>
      </c>
      <c r="P223">
        <v>6.8473767736762337E-2</v>
      </c>
      <c r="Q223">
        <v>1.5100000000000001E-2</v>
      </c>
    </row>
    <row r="224" spans="7:17" x14ac:dyDescent="0.3">
      <c r="N224" t="s">
        <v>118</v>
      </c>
      <c r="O224">
        <v>0.11930172941686623</v>
      </c>
      <c r="P224">
        <v>9.5978791895803342E-3</v>
      </c>
      <c r="Q224">
        <v>1.4E-3</v>
      </c>
    </row>
    <row r="226" spans="6:16" x14ac:dyDescent="0.3">
      <c r="F226" t="s">
        <v>127</v>
      </c>
      <c r="G226" t="s">
        <v>112</v>
      </c>
      <c r="H226" t="s">
        <v>115</v>
      </c>
      <c r="I226">
        <v>0.85075975980179841</v>
      </c>
      <c r="J226">
        <v>3.7475155226043215E-2</v>
      </c>
    </row>
    <row r="227" spans="6:16" x14ac:dyDescent="0.3">
      <c r="H227" t="s">
        <v>117</v>
      </c>
      <c r="I227">
        <v>0.40723949790404435</v>
      </c>
      <c r="J227">
        <v>6.8473767736762337E-2</v>
      </c>
    </row>
    <row r="228" spans="6:16" x14ac:dyDescent="0.3">
      <c r="H228" t="s">
        <v>118</v>
      </c>
      <c r="I228">
        <v>0.11930172941686623</v>
      </c>
      <c r="J228">
        <v>9.5978791895803342E-3</v>
      </c>
    </row>
    <row r="230" spans="6:16" x14ac:dyDescent="0.3">
      <c r="G230" t="s">
        <v>116</v>
      </c>
      <c r="H230" t="s">
        <v>115</v>
      </c>
      <c r="I230">
        <v>1.1097562161454859</v>
      </c>
      <c r="J230">
        <v>1.4701571373992349E-2</v>
      </c>
    </row>
    <row r="231" spans="6:16" x14ac:dyDescent="0.3">
      <c r="H231" t="s">
        <v>117</v>
      </c>
      <c r="I231">
        <v>1.0652963215462832</v>
      </c>
      <c r="J231">
        <v>3.63956428404973E-3</v>
      </c>
    </row>
    <row r="232" spans="6:16" x14ac:dyDescent="0.3">
      <c r="H232" t="s">
        <v>118</v>
      </c>
      <c r="I232">
        <v>0.33028409863190322</v>
      </c>
      <c r="J232">
        <v>1.8893665501403235E-2</v>
      </c>
    </row>
    <row r="234" spans="6:16" x14ac:dyDescent="0.3">
      <c r="G234" t="s">
        <v>113</v>
      </c>
      <c r="H234" t="s">
        <v>115</v>
      </c>
      <c r="I234">
        <v>1.2350364288157563</v>
      </c>
      <c r="J234">
        <v>4.2593993756785187E-2</v>
      </c>
    </row>
    <row r="235" spans="6:16" x14ac:dyDescent="0.3">
      <c r="H235" t="s">
        <v>117</v>
      </c>
      <c r="I235">
        <v>0.83970144801618996</v>
      </c>
      <c r="J235">
        <v>8.4489564805593595E-2</v>
      </c>
      <c r="L235" t="s">
        <v>123</v>
      </c>
      <c r="M235" t="s">
        <v>113</v>
      </c>
      <c r="N235" t="s">
        <v>115</v>
      </c>
      <c r="O235">
        <v>1.1217873668630756</v>
      </c>
      <c r="P235">
        <v>3.273061707778796E-2</v>
      </c>
    </row>
    <row r="236" spans="6:16" x14ac:dyDescent="0.3">
      <c r="H236" t="s">
        <v>118</v>
      </c>
      <c r="I236">
        <v>0.46485658890624826</v>
      </c>
      <c r="J236">
        <v>2.805980505603432E-3</v>
      </c>
      <c r="N236" t="s">
        <v>117</v>
      </c>
      <c r="O236">
        <v>1.143100343590655</v>
      </c>
      <c r="P236">
        <v>0.11499754755087634</v>
      </c>
    </row>
    <row r="237" spans="6:16" x14ac:dyDescent="0.3">
      <c r="N237" t="s">
        <v>118</v>
      </c>
      <c r="O237">
        <v>0.55479807320913843</v>
      </c>
      <c r="P237">
        <v>3.9557409479928508E-2</v>
      </c>
    </row>
    <row r="238" spans="6:16" x14ac:dyDescent="0.3">
      <c r="G238" t="s">
        <v>114</v>
      </c>
      <c r="H238" t="s">
        <v>115</v>
      </c>
      <c r="I238">
        <v>3.0148727744709761E-3</v>
      </c>
      <c r="J238">
        <v>3.4692515112727632E-4</v>
      </c>
      <c r="M238" t="s">
        <v>114</v>
      </c>
      <c r="N238" t="s">
        <v>115</v>
      </c>
      <c r="O238">
        <v>2.5239869117484864E-3</v>
      </c>
      <c r="P238">
        <v>1.9382808604128857E-4</v>
      </c>
    </row>
    <row r="239" spans="6:16" x14ac:dyDescent="0.3">
      <c r="H239" t="s">
        <v>117</v>
      </c>
      <c r="I239">
        <v>2.9872366000746717E-3</v>
      </c>
      <c r="J239">
        <v>8.2061204220621465E-5</v>
      </c>
      <c r="N239" t="s">
        <v>117</v>
      </c>
      <c r="O239">
        <v>3.216360655801674E-3</v>
      </c>
      <c r="P239">
        <v>2.2478166690370383E-4</v>
      </c>
    </row>
    <row r="240" spans="6:16" x14ac:dyDescent="0.3">
      <c r="H240" t="s">
        <v>118</v>
      </c>
      <c r="I240">
        <v>1.3045203053870615E-3</v>
      </c>
      <c r="J240">
        <v>5.7653314138818709E-5</v>
      </c>
      <c r="N240" t="s">
        <v>118</v>
      </c>
      <c r="O240">
        <v>1.1160922478478815E-3</v>
      </c>
      <c r="P240">
        <v>1.068649046806703E-4</v>
      </c>
    </row>
    <row r="241" spans="6:17" x14ac:dyDescent="0.3">
      <c r="L241" t="s">
        <v>121</v>
      </c>
      <c r="M241" t="s">
        <v>113</v>
      </c>
      <c r="N241" t="s">
        <v>115</v>
      </c>
      <c r="O241">
        <v>2.2409453766321024</v>
      </c>
      <c r="P241">
        <v>1.0929799144816768E-2</v>
      </c>
    </row>
    <row r="242" spans="6:17" x14ac:dyDescent="0.3">
      <c r="N242" t="s">
        <v>117</v>
      </c>
      <c r="O242">
        <v>1.2997397608869816</v>
      </c>
      <c r="P242">
        <v>0.108293317599716</v>
      </c>
      <c r="Q242" t="s">
        <v>131</v>
      </c>
    </row>
    <row r="243" spans="6:17" x14ac:dyDescent="0.3">
      <c r="N243" t="s">
        <v>118</v>
      </c>
      <c r="O243">
        <v>0.5664090774750965</v>
      </c>
      <c r="P243">
        <v>2.1558082751975488E-2</v>
      </c>
      <c r="Q243" t="s">
        <v>132</v>
      </c>
    </row>
    <row r="244" spans="6:17" x14ac:dyDescent="0.3">
      <c r="F244" t="s">
        <v>128</v>
      </c>
      <c r="G244" t="s">
        <v>112</v>
      </c>
      <c r="H244" t="s">
        <v>115</v>
      </c>
      <c r="I244">
        <v>1.3091373600548191</v>
      </c>
      <c r="J244">
        <v>9.9358703168430332E-2</v>
      </c>
      <c r="M244" t="s">
        <v>114</v>
      </c>
      <c r="N244" t="s">
        <v>115</v>
      </c>
      <c r="O244">
        <v>1.6925007360788923E-3</v>
      </c>
      <c r="P244">
        <v>1.4858725472336951E-4</v>
      </c>
    </row>
    <row r="245" spans="6:17" x14ac:dyDescent="0.3">
      <c r="H245" t="s">
        <v>117</v>
      </c>
      <c r="I245">
        <v>0.93910116361363372</v>
      </c>
      <c r="J245">
        <v>0.3780017304091437</v>
      </c>
      <c r="N245" t="s">
        <v>117</v>
      </c>
      <c r="O245">
        <v>1.6011274009689064E-3</v>
      </c>
      <c r="P245">
        <v>7.6939241887150327E-5</v>
      </c>
    </row>
    <row r="246" spans="6:17" x14ac:dyDescent="0.3">
      <c r="H246" t="s">
        <v>118</v>
      </c>
      <c r="I246">
        <v>0.21211048815591874</v>
      </c>
      <c r="J246">
        <v>1.598631172856672E-2</v>
      </c>
      <c r="N246" t="s">
        <v>118</v>
      </c>
      <c r="O246">
        <v>6.0302257500048553E-4</v>
      </c>
      <c r="P246">
        <v>6.7436282967272924E-7</v>
      </c>
    </row>
    <row r="248" spans="6:17" x14ac:dyDescent="0.3">
      <c r="G248" t="s">
        <v>116</v>
      </c>
      <c r="H248" t="s">
        <v>115</v>
      </c>
      <c r="I248">
        <v>1.8255809517807999</v>
      </c>
      <c r="J248">
        <v>0.22458023028024163</v>
      </c>
    </row>
    <row r="249" spans="6:17" x14ac:dyDescent="0.3">
      <c r="H249" t="s">
        <v>117</v>
      </c>
      <c r="I249">
        <v>1.6753987066580924</v>
      </c>
      <c r="J249">
        <v>0.14716937269035699</v>
      </c>
    </row>
    <row r="250" spans="6:17" x14ac:dyDescent="0.3">
      <c r="H250" t="s">
        <v>118</v>
      </c>
      <c r="I250">
        <v>0.5971875435740196</v>
      </c>
      <c r="J250">
        <v>3.0494808884528182E-2</v>
      </c>
    </row>
    <row r="252" spans="6:17" x14ac:dyDescent="0.3">
      <c r="G252" t="s">
        <v>113</v>
      </c>
      <c r="H252" t="s">
        <v>115</v>
      </c>
      <c r="I252">
        <v>1.2999519819890359</v>
      </c>
      <c r="J252">
        <v>5.1306365376429706E-2</v>
      </c>
    </row>
    <row r="253" spans="6:17" x14ac:dyDescent="0.3">
      <c r="H253" t="s">
        <v>117</v>
      </c>
      <c r="I253">
        <v>0.94784426697488799</v>
      </c>
      <c r="J253">
        <v>0.10514031181238674</v>
      </c>
    </row>
    <row r="254" spans="6:17" x14ac:dyDescent="0.3">
      <c r="H254" t="s">
        <v>118</v>
      </c>
      <c r="I254">
        <v>0.57701423857861034</v>
      </c>
      <c r="J254">
        <v>8.905251590170174E-2</v>
      </c>
    </row>
    <row r="256" spans="6:17" x14ac:dyDescent="0.3">
      <c r="G256" t="s">
        <v>114</v>
      </c>
      <c r="H256" t="s">
        <v>115</v>
      </c>
      <c r="I256">
        <v>3.8344222282562417E-3</v>
      </c>
      <c r="J256">
        <v>1.3242807853161124E-3</v>
      </c>
    </row>
    <row r="257" spans="8:10" x14ac:dyDescent="0.3">
      <c r="H257" t="s">
        <v>117</v>
      </c>
      <c r="I257">
        <v>8.7958352424378442E-3</v>
      </c>
      <c r="J257">
        <v>4.3592746550185089E-4</v>
      </c>
    </row>
    <row r="258" spans="8:10" x14ac:dyDescent="0.3">
      <c r="H258" t="s">
        <v>118</v>
      </c>
      <c r="I258">
        <v>2.4114339262320903E-3</v>
      </c>
      <c r="J258">
        <v>1.8388214556345347E-4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F7C2-6A5E-4237-8D4F-FFE213F58B64}">
  <dimension ref="A7:T165"/>
  <sheetViews>
    <sheetView topLeftCell="A184" workbookViewId="0">
      <selection activeCell="J15" sqref="J15"/>
    </sheetView>
  </sheetViews>
  <sheetFormatPr defaultRowHeight="14.4" x14ac:dyDescent="0.3"/>
  <sheetData>
    <row r="7" spans="1:2" x14ac:dyDescent="0.3">
      <c r="A7" t="s">
        <v>4</v>
      </c>
      <c r="B7">
        <v>20</v>
      </c>
    </row>
    <row r="8" spans="1:2" x14ac:dyDescent="0.3">
      <c r="A8" t="s">
        <v>5</v>
      </c>
      <c r="B8">
        <v>105</v>
      </c>
    </row>
    <row r="9" spans="1:2" x14ac:dyDescent="0.3">
      <c r="A9" t="s">
        <v>6</v>
      </c>
      <c r="B9" t="s">
        <v>7</v>
      </c>
    </row>
    <row r="10" spans="1:2" x14ac:dyDescent="0.3">
      <c r="A10" t="s">
        <v>8</v>
      </c>
      <c r="B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  <c r="B12" t="s">
        <v>13</v>
      </c>
    </row>
    <row r="13" spans="1:2" x14ac:dyDescent="0.3">
      <c r="A13" t="s">
        <v>14</v>
      </c>
      <c r="B13" t="s">
        <v>15</v>
      </c>
    </row>
    <row r="15" spans="1:2" x14ac:dyDescent="0.3">
      <c r="A15" t="s">
        <v>16</v>
      </c>
      <c r="B15" t="s">
        <v>17</v>
      </c>
    </row>
    <row r="16" spans="1:2" x14ac:dyDescent="0.3">
      <c r="A16" t="s">
        <v>18</v>
      </c>
      <c r="B16">
        <v>3</v>
      </c>
    </row>
    <row r="17" spans="1:12" x14ac:dyDescent="0.3">
      <c r="A17" t="s">
        <v>19</v>
      </c>
      <c r="B17">
        <v>5</v>
      </c>
    </row>
    <row r="20" spans="1:12" x14ac:dyDescent="0.3">
      <c r="A20" t="s">
        <v>20</v>
      </c>
      <c r="E20" t="s">
        <v>21</v>
      </c>
      <c r="K20" t="s">
        <v>124</v>
      </c>
      <c r="L20" t="s">
        <v>125</v>
      </c>
    </row>
    <row r="21" spans="1:12" x14ac:dyDescent="0.3">
      <c r="A21" t="s">
        <v>22</v>
      </c>
      <c r="B21" t="s">
        <v>134</v>
      </c>
      <c r="C21" t="s">
        <v>115</v>
      </c>
      <c r="D21" t="s">
        <v>135</v>
      </c>
      <c r="E21">
        <v>26.784504126334401</v>
      </c>
      <c r="G21">
        <v>16.297354964517652</v>
      </c>
      <c r="H21">
        <f>G21-E21</f>
        <v>-10.487149161816749</v>
      </c>
      <c r="I21">
        <f>POWER(2,H21)</f>
        <v>6.9671238904088137E-4</v>
      </c>
      <c r="J21">
        <f>I21*100</f>
        <v>6.9671238904088134E-2</v>
      </c>
      <c r="K21">
        <f>AVERAGE(J21:J22)</f>
        <v>7.1034343013588408E-2</v>
      </c>
      <c r="L21">
        <f>STDEV(J21:J22)</f>
        <v>1.9277203185817779E-3</v>
      </c>
    </row>
    <row r="22" spans="1:12" x14ac:dyDescent="0.3">
      <c r="A22" t="s">
        <v>23</v>
      </c>
      <c r="E22">
        <v>26.729128518136999</v>
      </c>
      <c r="G22">
        <v>16.297354964517652</v>
      </c>
      <c r="H22">
        <f t="shared" ref="H22:H85" si="0">G22-E22</f>
        <v>-10.431773553619347</v>
      </c>
      <c r="I22">
        <f t="shared" ref="I22:I85" si="1">POWER(2,H22)</f>
        <v>7.2397447123088662E-4</v>
      </c>
      <c r="J22">
        <f t="shared" ref="J22:J85" si="2">I22*100</f>
        <v>7.2397447123088668E-2</v>
      </c>
    </row>
    <row r="23" spans="1:12" x14ac:dyDescent="0.3">
      <c r="A23" t="s">
        <v>24</v>
      </c>
      <c r="D23" t="s">
        <v>112</v>
      </c>
      <c r="E23">
        <v>24.019013074735899</v>
      </c>
      <c r="G23">
        <v>16.297354964517652</v>
      </c>
      <c r="H23">
        <f t="shared" si="0"/>
        <v>-7.7216581102182467</v>
      </c>
      <c r="I23">
        <f t="shared" si="1"/>
        <v>4.7375007590801117E-3</v>
      </c>
      <c r="J23">
        <f t="shared" si="2"/>
        <v>0.47375007590801116</v>
      </c>
      <c r="K23">
        <f t="shared" ref="K23:K79" si="3">AVERAGE(J23:J24)</f>
        <v>0.44835112884471923</v>
      </c>
      <c r="L23">
        <f t="shared" ref="L23:L79" si="4">STDEV(J23:J24)</f>
        <v>3.5919535406903742E-2</v>
      </c>
    </row>
    <row r="24" spans="1:12" x14ac:dyDescent="0.3">
      <c r="A24" t="s">
        <v>25</v>
      </c>
      <c r="E24">
        <v>24.182644685140499</v>
      </c>
      <c r="G24">
        <v>16.297354964517652</v>
      </c>
      <c r="H24">
        <f t="shared" si="0"/>
        <v>-7.8852897206228469</v>
      </c>
      <c r="I24">
        <f t="shared" si="1"/>
        <v>4.2295218178142729E-3</v>
      </c>
      <c r="J24">
        <f t="shared" si="2"/>
        <v>0.42295218178142729</v>
      </c>
    </row>
    <row r="25" spans="1:12" x14ac:dyDescent="0.3">
      <c r="A25" t="s">
        <v>26</v>
      </c>
      <c r="C25" t="s">
        <v>136</v>
      </c>
      <c r="D25" t="s">
        <v>135</v>
      </c>
      <c r="E25">
        <v>27.420306584699699</v>
      </c>
      <c r="G25">
        <v>16.547980461384849</v>
      </c>
      <c r="H25">
        <f t="shared" si="0"/>
        <v>-10.872326123314849</v>
      </c>
      <c r="I25">
        <f t="shared" si="1"/>
        <v>5.3346227686508149E-4</v>
      </c>
      <c r="J25">
        <f t="shared" si="2"/>
        <v>5.3346227686508152E-2</v>
      </c>
      <c r="K25">
        <f t="shared" si="3"/>
        <v>5.008702835340792E-2</v>
      </c>
      <c r="L25">
        <f t="shared" si="4"/>
        <v>4.6092038993476902E-3</v>
      </c>
    </row>
    <row r="26" spans="1:12" x14ac:dyDescent="0.3">
      <c r="A26" t="s">
        <v>27</v>
      </c>
      <c r="E26">
        <v>27.608326685968802</v>
      </c>
      <c r="G26">
        <v>16.547980461384849</v>
      </c>
      <c r="H26">
        <f t="shared" si="0"/>
        <v>-11.060346224583952</v>
      </c>
      <c r="I26">
        <f t="shared" si="1"/>
        <v>4.6827829020307693E-4</v>
      </c>
      <c r="J26">
        <f t="shared" si="2"/>
        <v>4.6827829020307694E-2</v>
      </c>
    </row>
    <row r="27" spans="1:12" x14ac:dyDescent="0.3">
      <c r="A27" t="s">
        <v>28</v>
      </c>
      <c r="D27" t="s">
        <v>112</v>
      </c>
      <c r="E27">
        <v>24.332837423248002</v>
      </c>
      <c r="G27">
        <v>16.547980461384849</v>
      </c>
      <c r="H27">
        <f t="shared" si="0"/>
        <v>-7.7848569618631522</v>
      </c>
      <c r="I27">
        <f t="shared" si="1"/>
        <v>4.5344492179597217E-3</v>
      </c>
      <c r="J27">
        <f t="shared" si="2"/>
        <v>0.45344492179597218</v>
      </c>
      <c r="K27">
        <f t="shared" si="3"/>
        <v>0.48090041647906046</v>
      </c>
      <c r="L27">
        <f t="shared" si="4"/>
        <v>3.8827932942485842E-2</v>
      </c>
    </row>
    <row r="28" spans="1:12" x14ac:dyDescent="0.3">
      <c r="A28" t="s">
        <v>29</v>
      </c>
      <c r="E28">
        <v>24.1679258327495</v>
      </c>
      <c r="G28">
        <v>16.547980461384849</v>
      </c>
      <c r="H28">
        <f t="shared" si="0"/>
        <v>-7.6199453713646506</v>
      </c>
      <c r="I28">
        <f t="shared" si="1"/>
        <v>5.0835591116214869E-3</v>
      </c>
      <c r="J28">
        <f t="shared" si="2"/>
        <v>0.50835591116214873</v>
      </c>
    </row>
    <row r="29" spans="1:12" x14ac:dyDescent="0.3">
      <c r="A29" t="s">
        <v>30</v>
      </c>
      <c r="D29" t="s">
        <v>114</v>
      </c>
      <c r="E29">
        <v>31.3859306663031</v>
      </c>
      <c r="G29">
        <v>16.547980461384849</v>
      </c>
      <c r="H29">
        <f t="shared" si="0"/>
        <v>-14.837950204918251</v>
      </c>
      <c r="I29">
        <f t="shared" si="1"/>
        <v>3.4145377158304139E-5</v>
      </c>
      <c r="J29">
        <f t="shared" si="2"/>
        <v>3.4145377158304141E-3</v>
      </c>
      <c r="K29">
        <f t="shared" si="3"/>
        <v>3.0436127852320732E-3</v>
      </c>
      <c r="L29">
        <f t="shared" si="4"/>
        <v>5.245670674744725E-4</v>
      </c>
    </row>
    <row r="30" spans="1:12" x14ac:dyDescent="0.3">
      <c r="A30" t="s">
        <v>31</v>
      </c>
      <c r="E30">
        <v>31.739329581917499</v>
      </c>
      <c r="G30">
        <v>16.547980461384849</v>
      </c>
      <c r="H30">
        <f t="shared" si="0"/>
        <v>-15.191349120532649</v>
      </c>
      <c r="I30">
        <f t="shared" si="1"/>
        <v>2.6726878546337325E-5</v>
      </c>
      <c r="J30">
        <f t="shared" si="2"/>
        <v>2.6726878546337327E-3</v>
      </c>
    </row>
    <row r="31" spans="1:12" x14ac:dyDescent="0.3">
      <c r="A31" t="s">
        <v>32</v>
      </c>
      <c r="C31" t="s">
        <v>118</v>
      </c>
      <c r="D31" t="s">
        <v>135</v>
      </c>
      <c r="E31">
        <v>27.654921627149001</v>
      </c>
      <c r="G31">
        <v>16.3046151733903</v>
      </c>
      <c r="H31">
        <f t="shared" si="0"/>
        <v>-11.350306453758702</v>
      </c>
      <c r="I31">
        <f t="shared" si="1"/>
        <v>3.8301633601437113E-4</v>
      </c>
      <c r="J31">
        <f t="shared" si="2"/>
        <v>3.830163360143711E-2</v>
      </c>
      <c r="K31">
        <f t="shared" si="3"/>
        <v>3.8153572786427989E-2</v>
      </c>
      <c r="L31">
        <f t="shared" si="4"/>
        <v>2.0938961264190816E-4</v>
      </c>
    </row>
    <row r="32" spans="1:12" x14ac:dyDescent="0.3">
      <c r="A32" t="s">
        <v>33</v>
      </c>
      <c r="E32">
        <v>27.6661188839321</v>
      </c>
      <c r="G32">
        <v>16.3046151733903</v>
      </c>
      <c r="H32">
        <f t="shared" si="0"/>
        <v>-11.3615037105418</v>
      </c>
      <c r="I32">
        <f t="shared" si="1"/>
        <v>3.8005511971418872E-4</v>
      </c>
      <c r="J32">
        <f t="shared" si="2"/>
        <v>3.8005511971418875E-2</v>
      </c>
    </row>
    <row r="33" spans="1:12" x14ac:dyDescent="0.3">
      <c r="A33" t="s">
        <v>34</v>
      </c>
      <c r="D33" t="s">
        <v>112</v>
      </c>
      <c r="E33">
        <v>24.615351077083201</v>
      </c>
      <c r="G33">
        <v>16.3046151733903</v>
      </c>
      <c r="H33">
        <f t="shared" si="0"/>
        <v>-8.3107359036929012</v>
      </c>
      <c r="I33">
        <f t="shared" si="1"/>
        <v>3.1493375179565404E-3</v>
      </c>
      <c r="J33">
        <f t="shared" si="2"/>
        <v>0.31493375179565403</v>
      </c>
      <c r="K33">
        <f t="shared" si="3"/>
        <v>0.33684465987155476</v>
      </c>
      <c r="L33">
        <f t="shared" si="4"/>
        <v>3.0986703364848961E-2</v>
      </c>
    </row>
    <row r="34" spans="1:12" x14ac:dyDescent="0.3">
      <c r="A34" t="s">
        <v>35</v>
      </c>
      <c r="E34">
        <v>24.427398235217801</v>
      </c>
      <c r="G34">
        <v>16.3046151733903</v>
      </c>
      <c r="H34">
        <f t="shared" si="0"/>
        <v>-8.1227830618275014</v>
      </c>
      <c r="I34">
        <f t="shared" si="1"/>
        <v>3.5875556794745544E-3</v>
      </c>
      <c r="J34">
        <f t="shared" si="2"/>
        <v>0.35875556794745544</v>
      </c>
    </row>
    <row r="35" spans="1:12" x14ac:dyDescent="0.3">
      <c r="A35" t="s">
        <v>36</v>
      </c>
      <c r="D35" t="s">
        <v>114</v>
      </c>
      <c r="E35">
        <v>31.455636608591199</v>
      </c>
      <c r="G35">
        <v>16.3046151733903</v>
      </c>
      <c r="H35">
        <f t="shared" si="0"/>
        <v>-15.151021435200899</v>
      </c>
      <c r="I35">
        <f t="shared" si="1"/>
        <v>2.7484515340348052E-5</v>
      </c>
      <c r="J35">
        <f t="shared" si="2"/>
        <v>2.7484515340348054E-3</v>
      </c>
      <c r="K35">
        <f t="shared" si="3"/>
        <v>2.7694518842967713E-3</v>
      </c>
      <c r="L35">
        <f t="shared" si="4"/>
        <v>2.9698980155057841E-5</v>
      </c>
    </row>
    <row r="36" spans="1:12" x14ac:dyDescent="0.3">
      <c r="A36" t="s">
        <v>37</v>
      </c>
      <c r="E36">
        <v>31.433756696495301</v>
      </c>
      <c r="G36">
        <v>16.3046151733903</v>
      </c>
      <c r="H36">
        <f t="shared" si="0"/>
        <v>-15.129141523105002</v>
      </c>
      <c r="I36">
        <f t="shared" si="1"/>
        <v>2.7904522345587376E-5</v>
      </c>
      <c r="J36">
        <f t="shared" si="2"/>
        <v>2.7904522345587376E-3</v>
      </c>
    </row>
    <row r="37" spans="1:12" x14ac:dyDescent="0.3">
      <c r="A37" t="s">
        <v>38</v>
      </c>
      <c r="C37" t="s">
        <v>137</v>
      </c>
      <c r="D37" t="s">
        <v>138</v>
      </c>
      <c r="E37">
        <v>19.731889977455001</v>
      </c>
      <c r="F37">
        <f>AVERAGE(E37:E38)</f>
        <v>19.617354964517652</v>
      </c>
      <c r="G37">
        <f>F37-3.32</f>
        <v>16.297354964517652</v>
      </c>
      <c r="H37">
        <f t="shared" si="0"/>
        <v>-3.4345350129373493</v>
      </c>
      <c r="I37">
        <f t="shared" si="1"/>
        <v>9.2491524956617527E-2</v>
      </c>
      <c r="J37">
        <f t="shared" si="2"/>
        <v>9.2491524956617521</v>
      </c>
    </row>
    <row r="38" spans="1:12" x14ac:dyDescent="0.3">
      <c r="A38" t="s">
        <v>39</v>
      </c>
      <c r="E38">
        <v>19.5028199515803</v>
      </c>
      <c r="F38">
        <f t="shared" ref="F38:F42" si="5">AVERAGE(E38:E39)</f>
        <v>19.717454757472602</v>
      </c>
      <c r="H38">
        <f t="shared" si="0"/>
        <v>-19.5028199515803</v>
      </c>
      <c r="I38">
        <f t="shared" si="1"/>
        <v>1.3460655037895603E-6</v>
      </c>
      <c r="J38">
        <f t="shared" si="2"/>
        <v>1.3460655037895604E-4</v>
      </c>
    </row>
    <row r="39" spans="1:12" x14ac:dyDescent="0.3">
      <c r="A39" t="s">
        <v>40</v>
      </c>
      <c r="D39" t="s">
        <v>139</v>
      </c>
      <c r="E39">
        <v>19.932089563364901</v>
      </c>
      <c r="F39">
        <f t="shared" si="5"/>
        <v>19.86798046138485</v>
      </c>
      <c r="G39">
        <f t="shared" ref="G39:G41" si="6">F39-3.32</f>
        <v>16.547980461384849</v>
      </c>
      <c r="H39">
        <f t="shared" si="0"/>
        <v>-3.3841091019800515</v>
      </c>
      <c r="I39">
        <f t="shared" si="1"/>
        <v>9.5781503884518851E-2</v>
      </c>
      <c r="J39">
        <f t="shared" si="2"/>
        <v>9.5781503884518848</v>
      </c>
    </row>
    <row r="40" spans="1:12" x14ac:dyDescent="0.3">
      <c r="A40" t="s">
        <v>41</v>
      </c>
      <c r="E40">
        <v>19.803871359404798</v>
      </c>
      <c r="F40">
        <f t="shared" si="5"/>
        <v>19.7301001349852</v>
      </c>
      <c r="H40">
        <f t="shared" si="0"/>
        <v>-19.803871359404798</v>
      </c>
      <c r="I40">
        <f t="shared" si="1"/>
        <v>1.0925484130616236E-6</v>
      </c>
      <c r="J40">
        <f t="shared" si="2"/>
        <v>1.0925484130616236E-4</v>
      </c>
    </row>
    <row r="41" spans="1:12" x14ac:dyDescent="0.3">
      <c r="A41" t="s">
        <v>42</v>
      </c>
      <c r="D41" t="s">
        <v>140</v>
      </c>
      <c r="E41">
        <v>19.656328910565598</v>
      </c>
      <c r="F41">
        <f t="shared" si="5"/>
        <v>19.6246151733903</v>
      </c>
      <c r="G41">
        <f t="shared" si="6"/>
        <v>16.3046151733903</v>
      </c>
      <c r="H41">
        <f t="shared" si="0"/>
        <v>-3.3517137371752987</v>
      </c>
      <c r="I41">
        <f t="shared" si="1"/>
        <v>9.7956583208037365E-2</v>
      </c>
      <c r="J41">
        <f t="shared" si="2"/>
        <v>9.7956583208037369</v>
      </c>
    </row>
    <row r="42" spans="1:12" x14ac:dyDescent="0.3">
      <c r="A42" t="s">
        <v>43</v>
      </c>
      <c r="E42">
        <v>19.592901436215001</v>
      </c>
      <c r="F42">
        <f t="shared" si="5"/>
        <v>18.964027318459301</v>
      </c>
      <c r="H42">
        <f t="shared" si="0"/>
        <v>-19.592901436215001</v>
      </c>
      <c r="I42">
        <f t="shared" si="1"/>
        <v>1.2645877357417601E-6</v>
      </c>
      <c r="J42">
        <f t="shared" si="2"/>
        <v>1.2645877357417602E-4</v>
      </c>
    </row>
    <row r="43" spans="1:12" x14ac:dyDescent="0.3">
      <c r="A43" t="s">
        <v>44</v>
      </c>
      <c r="B43" t="s">
        <v>123</v>
      </c>
      <c r="C43" t="s">
        <v>115</v>
      </c>
      <c r="D43" t="s">
        <v>135</v>
      </c>
      <c r="E43">
        <v>18.335153200703601</v>
      </c>
      <c r="G43">
        <v>7.4616194162226996</v>
      </c>
      <c r="H43">
        <f t="shared" si="0"/>
        <v>-10.873533784480902</v>
      </c>
      <c r="I43">
        <f t="shared" si="1"/>
        <v>5.3301590941447631E-4</v>
      </c>
      <c r="J43">
        <f t="shared" si="2"/>
        <v>5.3301590941447631E-2</v>
      </c>
      <c r="K43">
        <f t="shared" si="3"/>
        <v>5.4100147403142396E-2</v>
      </c>
      <c r="L43">
        <f t="shared" si="4"/>
        <v>1.1293293784494071E-3</v>
      </c>
    </row>
    <row r="44" spans="1:12" x14ac:dyDescent="0.3">
      <c r="A44" t="s">
        <v>45</v>
      </c>
      <c r="E44">
        <v>18.292559707558901</v>
      </c>
      <c r="G44">
        <v>7.4616194162226996</v>
      </c>
      <c r="H44">
        <f t="shared" si="0"/>
        <v>-10.830940291336201</v>
      </c>
      <c r="I44">
        <f t="shared" si="1"/>
        <v>5.4898703864837163E-4</v>
      </c>
      <c r="J44">
        <f t="shared" si="2"/>
        <v>5.489870386483716E-2</v>
      </c>
    </row>
    <row r="45" spans="1:12" x14ac:dyDescent="0.3">
      <c r="A45" t="s">
        <v>46</v>
      </c>
      <c r="D45" t="s">
        <v>112</v>
      </c>
      <c r="E45">
        <v>15.634714980999</v>
      </c>
      <c r="G45">
        <v>7.4616194162226996</v>
      </c>
      <c r="H45">
        <f t="shared" si="0"/>
        <v>-8.1730955647763004</v>
      </c>
      <c r="I45">
        <f t="shared" si="1"/>
        <v>3.46459981273057E-3</v>
      </c>
      <c r="J45">
        <f t="shared" si="2"/>
        <v>0.34645998127305699</v>
      </c>
      <c r="K45">
        <f t="shared" si="3"/>
        <v>0.35433585941716006</v>
      </c>
      <c r="L45">
        <f t="shared" si="4"/>
        <v>1.1138173686988398E-2</v>
      </c>
    </row>
    <row r="46" spans="1:12" x14ac:dyDescent="0.3">
      <c r="A46" t="s">
        <v>47</v>
      </c>
      <c r="E46">
        <v>15.570570402948301</v>
      </c>
      <c r="G46">
        <v>7.4616194162226996</v>
      </c>
      <c r="H46">
        <f t="shared" si="0"/>
        <v>-8.1089509867256009</v>
      </c>
      <c r="I46">
        <f t="shared" si="1"/>
        <v>3.6221173756126311E-3</v>
      </c>
      <c r="J46">
        <f t="shared" si="2"/>
        <v>0.36221173756126313</v>
      </c>
    </row>
    <row r="47" spans="1:12" x14ac:dyDescent="0.3">
      <c r="A47" t="s">
        <v>48</v>
      </c>
      <c r="C47" t="s">
        <v>136</v>
      </c>
      <c r="D47" t="s">
        <v>135</v>
      </c>
      <c r="E47">
        <v>19.276283666727299</v>
      </c>
      <c r="G47">
        <v>7.6547555934865983</v>
      </c>
      <c r="H47">
        <f t="shared" si="0"/>
        <v>-11.6215280732407</v>
      </c>
      <c r="I47">
        <f t="shared" si="1"/>
        <v>3.1737407966918064E-4</v>
      </c>
      <c r="J47">
        <f t="shared" si="2"/>
        <v>3.1737407966918062E-2</v>
      </c>
      <c r="K47">
        <f t="shared" si="3"/>
        <v>3.1705761468896476E-2</v>
      </c>
      <c r="L47">
        <f t="shared" si="4"/>
        <v>4.4754906703744494E-5</v>
      </c>
    </row>
    <row r="48" spans="1:12" x14ac:dyDescent="0.3">
      <c r="A48" t="s">
        <v>49</v>
      </c>
      <c r="E48">
        <v>19.279163664481899</v>
      </c>
      <c r="G48">
        <v>7.6547555934865983</v>
      </c>
      <c r="H48">
        <f t="shared" si="0"/>
        <v>-11.624408070995301</v>
      </c>
      <c r="I48">
        <f t="shared" si="1"/>
        <v>3.1674114970874881E-4</v>
      </c>
      <c r="J48">
        <f t="shared" si="2"/>
        <v>3.1674114970874884E-2</v>
      </c>
    </row>
    <row r="49" spans="1:12" x14ac:dyDescent="0.3">
      <c r="A49" t="s">
        <v>50</v>
      </c>
      <c r="D49" t="s">
        <v>112</v>
      </c>
      <c r="E49">
        <v>15.609422474645701</v>
      </c>
      <c r="G49">
        <v>7.6547555934865983</v>
      </c>
      <c r="H49">
        <f t="shared" si="0"/>
        <v>-7.9546668811591026</v>
      </c>
      <c r="I49">
        <f t="shared" si="1"/>
        <v>4.0309430580048183E-3</v>
      </c>
      <c r="J49">
        <f t="shared" si="2"/>
        <v>0.40309430580048183</v>
      </c>
      <c r="K49">
        <f t="shared" si="3"/>
        <v>0.42001532298543443</v>
      </c>
      <c r="L49">
        <f t="shared" si="4"/>
        <v>2.3929931992108164E-2</v>
      </c>
    </row>
    <row r="50" spans="1:12" x14ac:dyDescent="0.3">
      <c r="A50" t="s">
        <v>51</v>
      </c>
      <c r="E50">
        <v>15.493116777852199</v>
      </c>
      <c r="G50">
        <v>7.6547555934865983</v>
      </c>
      <c r="H50">
        <f t="shared" si="0"/>
        <v>-7.8383611843656009</v>
      </c>
      <c r="I50">
        <f t="shared" si="1"/>
        <v>4.3693634017038701E-3</v>
      </c>
      <c r="J50">
        <f t="shared" si="2"/>
        <v>0.43693634017038702</v>
      </c>
    </row>
    <row r="51" spans="1:12" x14ac:dyDescent="0.3">
      <c r="A51" t="s">
        <v>52</v>
      </c>
      <c r="D51" t="s">
        <v>114</v>
      </c>
      <c r="E51">
        <v>23.1108501763532</v>
      </c>
      <c r="G51">
        <v>7.6547555934865983</v>
      </c>
      <c r="H51">
        <f t="shared" si="0"/>
        <v>-15.456094582866601</v>
      </c>
      <c r="I51">
        <f t="shared" si="1"/>
        <v>2.2245999070397681E-5</v>
      </c>
      <c r="J51">
        <f t="shared" si="2"/>
        <v>2.2245999070397682E-3</v>
      </c>
      <c r="K51">
        <f t="shared" si="3"/>
        <v>2.2323309747832401E-3</v>
      </c>
      <c r="L51">
        <f t="shared" si="4"/>
        <v>1.0933380854443018E-5</v>
      </c>
    </row>
    <row r="52" spans="1:12" x14ac:dyDescent="0.3">
      <c r="A52" t="s">
        <v>53</v>
      </c>
      <c r="E52">
        <v>23.100857377066401</v>
      </c>
      <c r="G52">
        <v>7.6547555934865983</v>
      </c>
      <c r="H52">
        <f t="shared" si="0"/>
        <v>-15.446101783579802</v>
      </c>
      <c r="I52">
        <f t="shared" si="1"/>
        <v>2.240062042526712E-5</v>
      </c>
      <c r="J52">
        <f t="shared" si="2"/>
        <v>2.2400620425267119E-3</v>
      </c>
    </row>
    <row r="53" spans="1:12" x14ac:dyDescent="0.3">
      <c r="A53" t="s">
        <v>54</v>
      </c>
      <c r="C53" t="s">
        <v>118</v>
      </c>
      <c r="D53" t="s">
        <v>135</v>
      </c>
      <c r="E53">
        <v>19.449259956609399</v>
      </c>
      <c r="G53">
        <v>7.4986012490229506</v>
      </c>
      <c r="H53">
        <f t="shared" si="0"/>
        <v>-11.950658707586449</v>
      </c>
      <c r="I53">
        <f t="shared" si="1"/>
        <v>2.5263485086001521E-4</v>
      </c>
      <c r="J53">
        <f t="shared" si="2"/>
        <v>2.5263485086001521E-2</v>
      </c>
      <c r="K53">
        <f t="shared" si="3"/>
        <v>2.66228579494024E-2</v>
      </c>
      <c r="L53">
        <f t="shared" si="4"/>
        <v>1.9224435397434726E-3</v>
      </c>
    </row>
    <row r="54" spans="1:12" x14ac:dyDescent="0.3">
      <c r="A54" t="s">
        <v>55</v>
      </c>
      <c r="E54">
        <v>19.301802646260001</v>
      </c>
      <c r="G54">
        <v>7.4986012490229506</v>
      </c>
      <c r="H54">
        <f t="shared" si="0"/>
        <v>-11.80320139723705</v>
      </c>
      <c r="I54">
        <f t="shared" si="1"/>
        <v>2.7982230812803279E-4</v>
      </c>
      <c r="J54">
        <f t="shared" si="2"/>
        <v>2.798223081280328E-2</v>
      </c>
    </row>
    <row r="55" spans="1:12" x14ac:dyDescent="0.3">
      <c r="A55" t="s">
        <v>56</v>
      </c>
      <c r="D55" t="s">
        <v>112</v>
      </c>
      <c r="E55">
        <v>16.218412094521401</v>
      </c>
      <c r="G55">
        <v>7.4986012490229506</v>
      </c>
      <c r="H55">
        <f t="shared" si="0"/>
        <v>-8.7198108454984506</v>
      </c>
      <c r="I55">
        <f t="shared" si="1"/>
        <v>2.3717853325028013E-3</v>
      </c>
      <c r="J55">
        <f t="shared" si="2"/>
        <v>0.23717853325028013</v>
      </c>
      <c r="K55">
        <f t="shared" si="3"/>
        <v>0.25505498185345804</v>
      </c>
      <c r="L55">
        <f t="shared" si="4"/>
        <v>2.5281116061679758E-2</v>
      </c>
    </row>
    <row r="56" spans="1:12" x14ac:dyDescent="0.3">
      <c r="A56" t="s">
        <v>57</v>
      </c>
      <c r="E56">
        <v>16.015846990473101</v>
      </c>
      <c r="G56">
        <v>7.4986012490229506</v>
      </c>
      <c r="H56">
        <f t="shared" si="0"/>
        <v>-8.5172457414501501</v>
      </c>
      <c r="I56">
        <f t="shared" si="1"/>
        <v>2.7293143045663592E-3</v>
      </c>
      <c r="J56">
        <f t="shared" si="2"/>
        <v>0.27293143045663593</v>
      </c>
    </row>
    <row r="57" spans="1:12" x14ac:dyDescent="0.3">
      <c r="A57" t="s">
        <v>58</v>
      </c>
      <c r="D57" t="s">
        <v>114</v>
      </c>
      <c r="E57">
        <v>23.236092735296499</v>
      </c>
      <c r="G57">
        <v>7.4986012490229506</v>
      </c>
      <c r="H57">
        <f t="shared" si="0"/>
        <v>-15.737491486273548</v>
      </c>
      <c r="I57">
        <f t="shared" si="1"/>
        <v>1.8303873519252171E-5</v>
      </c>
      <c r="J57">
        <f t="shared" si="2"/>
        <v>1.8303873519252172E-3</v>
      </c>
      <c r="K57">
        <f t="shared" si="3"/>
        <v>1.9870445085836239E-3</v>
      </c>
      <c r="L57">
        <f t="shared" si="4"/>
        <v>2.2154667558912548E-4</v>
      </c>
    </row>
    <row r="58" spans="1:12" x14ac:dyDescent="0.3">
      <c r="A58" t="s">
        <v>59</v>
      </c>
      <c r="E58">
        <v>23.0081375807349</v>
      </c>
      <c r="G58">
        <v>7.4986012490229506</v>
      </c>
      <c r="H58">
        <f t="shared" si="0"/>
        <v>-15.509536331711949</v>
      </c>
      <c r="I58">
        <f t="shared" si="1"/>
        <v>2.1437016652420306E-5</v>
      </c>
      <c r="J58">
        <f t="shared" si="2"/>
        <v>2.1437016652420308E-3</v>
      </c>
    </row>
    <row r="59" spans="1:12" x14ac:dyDescent="0.3">
      <c r="A59" t="s">
        <v>60</v>
      </c>
      <c r="C59" t="s">
        <v>137</v>
      </c>
      <c r="D59" t="s">
        <v>138</v>
      </c>
      <c r="E59">
        <v>10.8665655784809</v>
      </c>
      <c r="F59">
        <f>AVERAGE(E59:E60)</f>
        <v>10.7816194162227</v>
      </c>
      <c r="G59">
        <f>F59-3.32</f>
        <v>7.4616194162226996</v>
      </c>
      <c r="H59">
        <f t="shared" si="0"/>
        <v>-3.4049461622582005</v>
      </c>
      <c r="I59">
        <f t="shared" si="1"/>
        <v>9.4408059602717004E-2</v>
      </c>
      <c r="J59">
        <f t="shared" si="2"/>
        <v>9.4408059602716996</v>
      </c>
    </row>
    <row r="60" spans="1:12" x14ac:dyDescent="0.3">
      <c r="A60" t="s">
        <v>61</v>
      </c>
      <c r="E60">
        <v>10.6966732539645</v>
      </c>
      <c r="F60">
        <f t="shared" ref="F60:F64" si="7">AVERAGE(E60:E61)</f>
        <v>10.853388423127599</v>
      </c>
      <c r="H60">
        <f t="shared" si="0"/>
        <v>-10.6966732539645</v>
      </c>
      <c r="I60">
        <f t="shared" si="1"/>
        <v>6.0253252698688547E-4</v>
      </c>
      <c r="J60">
        <f t="shared" si="2"/>
        <v>6.0253252698688545E-2</v>
      </c>
    </row>
    <row r="61" spans="1:12" x14ac:dyDescent="0.3">
      <c r="A61" t="s">
        <v>62</v>
      </c>
      <c r="D61" t="s">
        <v>139</v>
      </c>
      <c r="E61">
        <v>11.010103592290699</v>
      </c>
      <c r="F61">
        <f t="shared" si="7"/>
        <v>10.974755593486599</v>
      </c>
      <c r="G61">
        <f t="shared" ref="G61:G63" si="8">F61-3.32</f>
        <v>7.6547555934865983</v>
      </c>
      <c r="H61">
        <f t="shared" si="0"/>
        <v>-3.3553479988041008</v>
      </c>
      <c r="I61">
        <f t="shared" si="1"/>
        <v>9.7710133458014561E-2</v>
      </c>
      <c r="J61">
        <f t="shared" si="2"/>
        <v>9.7710133458014568</v>
      </c>
    </row>
    <row r="62" spans="1:12" x14ac:dyDescent="0.3">
      <c r="A62" t="s">
        <v>63</v>
      </c>
      <c r="E62">
        <v>10.9394075946825</v>
      </c>
      <c r="F62">
        <f t="shared" si="7"/>
        <v>10.8647920641931</v>
      </c>
      <c r="H62">
        <f t="shared" si="0"/>
        <v>-10.9394075946825</v>
      </c>
      <c r="I62">
        <f t="shared" si="1"/>
        <v>5.092255421282727E-4</v>
      </c>
      <c r="J62">
        <f t="shared" si="2"/>
        <v>5.0922554212827272E-2</v>
      </c>
    </row>
    <row r="63" spans="1:12" x14ac:dyDescent="0.3">
      <c r="A63" t="s">
        <v>64</v>
      </c>
      <c r="D63" t="s">
        <v>140</v>
      </c>
      <c r="E63">
        <v>10.790176533703701</v>
      </c>
      <c r="F63">
        <f t="shared" si="7"/>
        <v>10.818601249022951</v>
      </c>
      <c r="G63">
        <f t="shared" si="8"/>
        <v>7.4986012490229506</v>
      </c>
      <c r="H63">
        <f t="shared" si="0"/>
        <v>-3.29157528468075</v>
      </c>
      <c r="I63">
        <f t="shared" si="1"/>
        <v>0.10212618441429157</v>
      </c>
      <c r="J63">
        <f t="shared" si="2"/>
        <v>10.212618441429157</v>
      </c>
    </row>
    <row r="64" spans="1:12" x14ac:dyDescent="0.3">
      <c r="A64" t="s">
        <v>65</v>
      </c>
      <c r="E64">
        <v>10.847025964342199</v>
      </c>
      <c r="F64">
        <f t="shared" si="7"/>
        <v>11.90488675156265</v>
      </c>
      <c r="H64">
        <f t="shared" si="0"/>
        <v>-10.847025964342199</v>
      </c>
      <c r="I64">
        <f t="shared" si="1"/>
        <v>5.4289997416260356E-4</v>
      </c>
      <c r="J64">
        <f t="shared" si="2"/>
        <v>5.4289997416260359E-2</v>
      </c>
    </row>
    <row r="65" spans="1:12" x14ac:dyDescent="0.3">
      <c r="A65" t="s">
        <v>66</v>
      </c>
      <c r="B65" t="s">
        <v>141</v>
      </c>
      <c r="C65" t="s">
        <v>115</v>
      </c>
      <c r="D65" t="s">
        <v>135</v>
      </c>
      <c r="E65">
        <v>12.9627475387831</v>
      </c>
      <c r="G65">
        <v>1.4837369561639506</v>
      </c>
      <c r="H65">
        <f t="shared" si="0"/>
        <v>-11.47901058261915</v>
      </c>
      <c r="I65">
        <f t="shared" si="1"/>
        <v>3.5032690645553426E-4</v>
      </c>
      <c r="J65">
        <f t="shared" si="2"/>
        <v>3.5032690645553428E-2</v>
      </c>
      <c r="K65">
        <f t="shared" si="3"/>
        <v>3.4528748533699319E-2</v>
      </c>
      <c r="L65">
        <f t="shared" si="4"/>
        <v>7.1268176923501613E-4</v>
      </c>
    </row>
    <row r="66" spans="1:12" x14ac:dyDescent="0.3">
      <c r="A66" t="s">
        <v>67</v>
      </c>
      <c r="E66">
        <v>13.004862381920599</v>
      </c>
      <c r="G66">
        <v>1.4837369561639506</v>
      </c>
      <c r="H66">
        <f t="shared" si="0"/>
        <v>-11.521125425756649</v>
      </c>
      <c r="I66">
        <f t="shared" si="1"/>
        <v>3.402480642184522E-4</v>
      </c>
      <c r="J66">
        <f t="shared" si="2"/>
        <v>3.4024806421845216E-2</v>
      </c>
    </row>
    <row r="67" spans="1:12" x14ac:dyDescent="0.3">
      <c r="A67" t="s">
        <v>68</v>
      </c>
      <c r="D67" t="s">
        <v>112</v>
      </c>
      <c r="E67">
        <v>10.051966234489299</v>
      </c>
      <c r="G67">
        <v>1.4837369561639506</v>
      </c>
      <c r="H67">
        <f t="shared" si="0"/>
        <v>-8.5682292783253491</v>
      </c>
      <c r="I67">
        <f t="shared" si="1"/>
        <v>2.6345471623257645E-3</v>
      </c>
      <c r="J67">
        <f t="shared" si="2"/>
        <v>0.26345471623257644</v>
      </c>
      <c r="K67">
        <f t="shared" si="3"/>
        <v>0.25810055700979284</v>
      </c>
      <c r="L67">
        <f t="shared" si="4"/>
        <v>7.5719245879655095E-3</v>
      </c>
    </row>
    <row r="68" spans="1:12" x14ac:dyDescent="0.3">
      <c r="A68" t="s">
        <v>69</v>
      </c>
      <c r="E68">
        <v>10.1118307102481</v>
      </c>
      <c r="G68">
        <v>1.4837369561639506</v>
      </c>
      <c r="H68">
        <f t="shared" si="0"/>
        <v>-8.6280937540841496</v>
      </c>
      <c r="I68">
        <f t="shared" si="1"/>
        <v>2.5274639778700933E-3</v>
      </c>
      <c r="J68">
        <f t="shared" si="2"/>
        <v>0.2527463977870093</v>
      </c>
    </row>
    <row r="69" spans="1:12" x14ac:dyDescent="0.3">
      <c r="A69" t="s">
        <v>70</v>
      </c>
      <c r="C69" t="s">
        <v>136</v>
      </c>
      <c r="D69" t="s">
        <v>135</v>
      </c>
      <c r="E69">
        <v>13.935299349562801</v>
      </c>
      <c r="G69">
        <v>1.688933037578225</v>
      </c>
      <c r="H69">
        <f t="shared" si="0"/>
        <v>-12.246366311984575</v>
      </c>
      <c r="I69">
        <f t="shared" si="1"/>
        <v>2.0581470561614623E-4</v>
      </c>
      <c r="J69">
        <f t="shared" si="2"/>
        <v>2.0581470561614624E-2</v>
      </c>
      <c r="K69">
        <f t="shared" si="3"/>
        <v>2.0543548741257169E-2</v>
      </c>
      <c r="L69">
        <f t="shared" si="4"/>
        <v>5.3629552659391962E-5</v>
      </c>
    </row>
    <row r="70" spans="1:12" x14ac:dyDescent="0.3">
      <c r="A70" t="s">
        <v>71</v>
      </c>
      <c r="E70">
        <v>13.940625565106201</v>
      </c>
      <c r="G70">
        <v>1.688933037578225</v>
      </c>
      <c r="H70">
        <f t="shared" si="0"/>
        <v>-12.251692527527975</v>
      </c>
      <c r="I70">
        <f t="shared" si="1"/>
        <v>2.0505626920899709E-4</v>
      </c>
      <c r="J70">
        <f t="shared" si="2"/>
        <v>2.050562692089971E-2</v>
      </c>
    </row>
    <row r="71" spans="1:12" x14ac:dyDescent="0.3">
      <c r="A71" t="s">
        <v>72</v>
      </c>
      <c r="D71" t="s">
        <v>112</v>
      </c>
      <c r="E71">
        <v>10.187993462707199</v>
      </c>
      <c r="G71">
        <v>1.688933037578225</v>
      </c>
      <c r="H71">
        <f t="shared" si="0"/>
        <v>-8.4990604251289739</v>
      </c>
      <c r="I71">
        <f t="shared" si="1"/>
        <v>2.7639353286568291E-3</v>
      </c>
      <c r="J71">
        <f t="shared" si="2"/>
        <v>0.27639353286568291</v>
      </c>
      <c r="K71">
        <f t="shared" si="3"/>
        <v>0.27539549946962255</v>
      </c>
      <c r="L71">
        <f t="shared" si="4"/>
        <v>1.4114323644098404E-3</v>
      </c>
    </row>
    <row r="72" spans="1:12" x14ac:dyDescent="0.3">
      <c r="A72" t="s">
        <v>73</v>
      </c>
      <c r="E72">
        <v>10.198450163251399</v>
      </c>
      <c r="G72">
        <v>1.688933037578225</v>
      </c>
      <c r="H72">
        <f t="shared" si="0"/>
        <v>-8.5095171256731739</v>
      </c>
      <c r="I72">
        <f t="shared" si="1"/>
        <v>2.7439746607356218E-3</v>
      </c>
      <c r="J72">
        <f t="shared" si="2"/>
        <v>0.27439746607356219</v>
      </c>
    </row>
    <row r="73" spans="1:12" x14ac:dyDescent="0.3">
      <c r="A73" t="s">
        <v>74</v>
      </c>
      <c r="D73" t="s">
        <v>114</v>
      </c>
      <c r="E73">
        <v>17.540437507640601</v>
      </c>
      <c r="G73">
        <v>1.688933037578225</v>
      </c>
      <c r="H73">
        <f t="shared" si="0"/>
        <v>-15.851504470062375</v>
      </c>
      <c r="I73">
        <f t="shared" si="1"/>
        <v>1.6913040082424354E-5</v>
      </c>
      <c r="J73">
        <f t="shared" si="2"/>
        <v>1.6913040082424354E-3</v>
      </c>
      <c r="K73">
        <f t="shared" si="3"/>
        <v>1.6812946179394989E-3</v>
      </c>
      <c r="L73">
        <f t="shared" si="4"/>
        <v>1.4155415517498407E-5</v>
      </c>
    </row>
    <row r="74" spans="1:12" x14ac:dyDescent="0.3">
      <c r="A74" t="s">
        <v>75</v>
      </c>
      <c r="E74">
        <v>17.557615542002502</v>
      </c>
      <c r="G74">
        <v>1.688933037578225</v>
      </c>
      <c r="H74">
        <f t="shared" si="0"/>
        <v>-15.868682504424276</v>
      </c>
      <c r="I74">
        <f t="shared" si="1"/>
        <v>1.6712852276365627E-5</v>
      </c>
      <c r="J74">
        <f t="shared" si="2"/>
        <v>1.6712852276365626E-3</v>
      </c>
    </row>
    <row r="75" spans="1:12" x14ac:dyDescent="0.3">
      <c r="A75" t="s">
        <v>76</v>
      </c>
      <c r="C75" t="s">
        <v>118</v>
      </c>
      <c r="D75" t="s">
        <v>135</v>
      </c>
      <c r="E75">
        <v>13.5270099628802</v>
      </c>
      <c r="G75">
        <v>1.4937998712230596</v>
      </c>
      <c r="H75">
        <f t="shared" si="0"/>
        <v>-12.033210091657141</v>
      </c>
      <c r="I75">
        <f t="shared" si="1"/>
        <v>2.3858482556617417E-4</v>
      </c>
      <c r="J75">
        <f t="shared" si="2"/>
        <v>2.3858482556617416E-2</v>
      </c>
      <c r="K75">
        <f t="shared" si="3"/>
        <v>2.240681853348616E-2</v>
      </c>
      <c r="L75">
        <f t="shared" si="4"/>
        <v>2.0529629495213146E-3</v>
      </c>
    </row>
    <row r="76" spans="1:12" x14ac:dyDescent="0.3">
      <c r="A76" t="s">
        <v>77</v>
      </c>
      <c r="E76">
        <v>13.7142070917234</v>
      </c>
      <c r="G76">
        <v>1.4937998712230596</v>
      </c>
      <c r="H76">
        <f t="shared" si="0"/>
        <v>-12.220407220500341</v>
      </c>
      <c r="I76">
        <f t="shared" si="1"/>
        <v>2.0955154510354901E-4</v>
      </c>
      <c r="J76">
        <f t="shared" si="2"/>
        <v>2.0955154510354901E-2</v>
      </c>
    </row>
    <row r="77" spans="1:12" x14ac:dyDescent="0.3">
      <c r="A77" t="s">
        <v>78</v>
      </c>
      <c r="D77" t="s">
        <v>112</v>
      </c>
      <c r="E77">
        <v>10.298176807843801</v>
      </c>
      <c r="G77">
        <v>1.4937998712230596</v>
      </c>
      <c r="H77">
        <f t="shared" si="0"/>
        <v>-8.8043769366207414</v>
      </c>
      <c r="I77">
        <f t="shared" si="1"/>
        <v>2.2367551654018407E-3</v>
      </c>
      <c r="J77">
        <f t="shared" si="2"/>
        <v>0.22367551654018406</v>
      </c>
      <c r="K77">
        <f t="shared" si="3"/>
        <v>0.22545198714531089</v>
      </c>
      <c r="L77">
        <f t="shared" si="4"/>
        <v>2.5123088229274961E-3</v>
      </c>
    </row>
    <row r="78" spans="1:12" x14ac:dyDescent="0.3">
      <c r="A78" t="s">
        <v>79</v>
      </c>
      <c r="E78">
        <v>10.2754406287695</v>
      </c>
      <c r="G78">
        <v>1.4937998712230596</v>
      </c>
      <c r="H78">
        <f t="shared" si="0"/>
        <v>-8.781640757546441</v>
      </c>
      <c r="I78">
        <f t="shared" si="1"/>
        <v>2.2722845775043771E-3</v>
      </c>
      <c r="J78">
        <f t="shared" si="2"/>
        <v>0.22722845775043771</v>
      </c>
    </row>
    <row r="79" spans="1:12" x14ac:dyDescent="0.3">
      <c r="A79" t="s">
        <v>80</v>
      </c>
      <c r="D79" t="s">
        <v>114</v>
      </c>
      <c r="E79">
        <v>17.332900471500899</v>
      </c>
      <c r="G79">
        <v>1.4937998712230596</v>
      </c>
      <c r="H79">
        <f t="shared" si="0"/>
        <v>-15.83910060027784</v>
      </c>
      <c r="I79">
        <f t="shared" si="1"/>
        <v>1.7059080357938857E-5</v>
      </c>
      <c r="J79">
        <f t="shared" si="2"/>
        <v>1.7059080357938858E-3</v>
      </c>
      <c r="K79">
        <f t="shared" si="3"/>
        <v>1.6987493059451898E-3</v>
      </c>
      <c r="L79">
        <f t="shared" si="4"/>
        <v>1.012397284139093E-5</v>
      </c>
    </row>
    <row r="80" spans="1:12" x14ac:dyDescent="0.3">
      <c r="A80" t="s">
        <v>81</v>
      </c>
      <c r="E80">
        <v>17.345059917456901</v>
      </c>
      <c r="G80">
        <v>1.4937998712230596</v>
      </c>
      <c r="H80">
        <f t="shared" si="0"/>
        <v>-15.851260046233842</v>
      </c>
      <c r="I80">
        <f t="shared" si="1"/>
        <v>1.6915905760964939E-5</v>
      </c>
      <c r="J80">
        <f t="shared" si="2"/>
        <v>1.6915905760964938E-3</v>
      </c>
    </row>
    <row r="81" spans="1:12" x14ac:dyDescent="0.3">
      <c r="A81" t="s">
        <v>82</v>
      </c>
      <c r="C81" t="s">
        <v>137</v>
      </c>
      <c r="D81" t="s">
        <v>138</v>
      </c>
      <c r="E81">
        <v>4.7462986751238097</v>
      </c>
      <c r="F81">
        <f>AVERAGE(E81:E82)</f>
        <v>4.8037369561639505</v>
      </c>
      <c r="G81">
        <f>F81-3.32</f>
        <v>1.4837369561639506</v>
      </c>
      <c r="H81">
        <f t="shared" si="0"/>
        <v>-3.262561718959859</v>
      </c>
      <c r="I81">
        <f t="shared" si="1"/>
        <v>0.10420080158899152</v>
      </c>
      <c r="J81">
        <f t="shared" si="2"/>
        <v>10.420080158899152</v>
      </c>
    </row>
    <row r="82" spans="1:12" x14ac:dyDescent="0.3">
      <c r="A82" t="s">
        <v>83</v>
      </c>
      <c r="E82">
        <v>4.8611752372040904</v>
      </c>
      <c r="F82">
        <f t="shared" ref="F82:F86" si="9">AVERAGE(E82:E83)</f>
        <v>4.9611854522248651</v>
      </c>
      <c r="H82">
        <f t="shared" si="0"/>
        <v>-4.8611752372040904</v>
      </c>
      <c r="I82">
        <f t="shared" si="1"/>
        <v>3.4406495495777796E-2</v>
      </c>
      <c r="J82">
        <f t="shared" si="2"/>
        <v>3.4406495495777798</v>
      </c>
    </row>
    <row r="83" spans="1:12" x14ac:dyDescent="0.3">
      <c r="A83" t="s">
        <v>84</v>
      </c>
      <c r="D83" t="s">
        <v>139</v>
      </c>
      <c r="E83">
        <v>5.0611956672456397</v>
      </c>
      <c r="F83">
        <f t="shared" si="9"/>
        <v>5.0089330375782248</v>
      </c>
      <c r="G83">
        <f t="shared" ref="G83:G85" si="10">F83-3.32</f>
        <v>1.688933037578225</v>
      </c>
      <c r="H83">
        <f t="shared" si="0"/>
        <v>-3.3722626296674147</v>
      </c>
      <c r="I83">
        <f t="shared" si="1"/>
        <v>9.6571237179876382E-2</v>
      </c>
      <c r="J83">
        <f t="shared" si="2"/>
        <v>9.6571237179876377</v>
      </c>
    </row>
    <row r="84" spans="1:12" x14ac:dyDescent="0.3">
      <c r="A84" t="s">
        <v>85</v>
      </c>
      <c r="E84">
        <v>4.9566704079108099</v>
      </c>
      <c r="F84">
        <f t="shared" si="9"/>
        <v>4.9159926025408893</v>
      </c>
      <c r="H84">
        <f t="shared" si="0"/>
        <v>-4.9566704079108099</v>
      </c>
      <c r="I84">
        <f t="shared" si="1"/>
        <v>3.220279212584453E-2</v>
      </c>
      <c r="J84">
        <f t="shared" si="2"/>
        <v>3.2202792125844528</v>
      </c>
    </row>
    <row r="85" spans="1:12" x14ac:dyDescent="0.3">
      <c r="A85" t="s">
        <v>86</v>
      </c>
      <c r="D85" t="s">
        <v>140</v>
      </c>
      <c r="E85">
        <v>4.8753147971709696</v>
      </c>
      <c r="F85">
        <f t="shared" si="9"/>
        <v>4.8137998712230594</v>
      </c>
      <c r="G85">
        <f t="shared" si="10"/>
        <v>1.4937998712230596</v>
      </c>
      <c r="H85">
        <f t="shared" si="0"/>
        <v>-3.38151492594791</v>
      </c>
      <c r="I85">
        <f t="shared" si="1"/>
        <v>9.5953887933070039E-2</v>
      </c>
      <c r="J85">
        <f t="shared" si="2"/>
        <v>9.5953887933070039</v>
      </c>
    </row>
    <row r="86" spans="1:12" x14ac:dyDescent="0.3">
      <c r="A86" t="s">
        <v>87</v>
      </c>
      <c r="E86">
        <v>4.7522849452751501</v>
      </c>
      <c r="F86">
        <f t="shared" si="9"/>
        <v>12.192965841262374</v>
      </c>
      <c r="H86">
        <f t="shared" ref="H86:H102" si="11">G86-E86</f>
        <v>-4.7522849452751501</v>
      </c>
      <c r="I86">
        <f t="shared" ref="I86:I102" si="12">POWER(2,H86)</f>
        <v>3.7103910484259754E-2</v>
      </c>
      <c r="J86">
        <f t="shared" ref="J86:J102" si="13">I86*100</f>
        <v>3.7103910484259752</v>
      </c>
    </row>
    <row r="87" spans="1:12" x14ac:dyDescent="0.3">
      <c r="A87" t="s">
        <v>88</v>
      </c>
      <c r="B87" t="s">
        <v>142</v>
      </c>
      <c r="C87" t="s">
        <v>115</v>
      </c>
      <c r="D87" t="s">
        <v>135</v>
      </c>
      <c r="E87">
        <v>19.633646737249599</v>
      </c>
      <c r="G87">
        <v>9.2165370595765985</v>
      </c>
      <c r="H87">
        <f t="shared" si="11"/>
        <v>-10.417109677673</v>
      </c>
      <c r="I87">
        <f t="shared" si="12"/>
        <v>7.3137063457689121E-4</v>
      </c>
      <c r="J87">
        <f t="shared" si="13"/>
        <v>7.3137063457689125E-2</v>
      </c>
      <c r="K87">
        <f t="shared" ref="K87:K101" si="14">AVERAGE(J87:J88)</f>
        <v>7.2664531467735147E-2</v>
      </c>
      <c r="L87">
        <f t="shared" ref="L87:L101" si="15">STDEV(J87:J88)</f>
        <v>6.6826114884806307E-4</v>
      </c>
    </row>
    <row r="88" spans="1:12" x14ac:dyDescent="0.3">
      <c r="A88" t="s">
        <v>89</v>
      </c>
      <c r="E88">
        <v>19.652410476712799</v>
      </c>
      <c r="G88">
        <v>9.2165370595765985</v>
      </c>
      <c r="H88">
        <f t="shared" si="11"/>
        <v>-10.4358734171362</v>
      </c>
      <c r="I88">
        <f t="shared" si="12"/>
        <v>7.2191999477781168E-4</v>
      </c>
      <c r="J88">
        <f t="shared" si="13"/>
        <v>7.2191999477781169E-2</v>
      </c>
    </row>
    <row r="89" spans="1:12" x14ac:dyDescent="0.3">
      <c r="A89" t="s">
        <v>90</v>
      </c>
      <c r="D89" t="s">
        <v>112</v>
      </c>
      <c r="E89">
        <v>16.958731336586801</v>
      </c>
      <c r="G89">
        <v>9.2165370595765985</v>
      </c>
      <c r="H89">
        <f t="shared" si="11"/>
        <v>-7.7421942770102028</v>
      </c>
      <c r="I89">
        <f t="shared" si="12"/>
        <v>4.6705420916436369E-3</v>
      </c>
      <c r="J89">
        <f t="shared" si="13"/>
        <v>0.46705420916436369</v>
      </c>
      <c r="K89">
        <f t="shared" si="14"/>
        <v>0.4584672361758762</v>
      </c>
      <c r="L89">
        <f t="shared" si="15"/>
        <v>1.2143813660050427E-2</v>
      </c>
    </row>
    <row r="90" spans="1:12" x14ac:dyDescent="0.3">
      <c r="A90" t="s">
        <v>91</v>
      </c>
      <c r="E90">
        <v>17.012780268778201</v>
      </c>
      <c r="G90">
        <v>9.2165370595765985</v>
      </c>
      <c r="H90">
        <f t="shared" si="11"/>
        <v>-7.7962432092016023</v>
      </c>
      <c r="I90">
        <f t="shared" si="12"/>
        <v>4.4988026318738871E-3</v>
      </c>
      <c r="J90">
        <f t="shared" si="13"/>
        <v>0.44988026318738872</v>
      </c>
    </row>
    <row r="91" spans="1:12" x14ac:dyDescent="0.3">
      <c r="A91" t="s">
        <v>92</v>
      </c>
      <c r="C91" t="s">
        <v>136</v>
      </c>
      <c r="D91" t="s">
        <v>135</v>
      </c>
      <c r="E91">
        <v>20.606399127996301</v>
      </c>
      <c r="G91">
        <v>9.6311909425167492</v>
      </c>
      <c r="H91">
        <f t="shared" si="11"/>
        <v>-10.975208185479552</v>
      </c>
      <c r="I91">
        <f t="shared" si="12"/>
        <v>4.9674456891726825E-4</v>
      </c>
      <c r="J91">
        <f t="shared" si="13"/>
        <v>4.9674456891726823E-2</v>
      </c>
      <c r="K91">
        <f t="shared" si="14"/>
        <v>4.7739500856549155E-2</v>
      </c>
      <c r="L91">
        <f t="shared" si="15"/>
        <v>2.7364410675439297E-3</v>
      </c>
    </row>
    <row r="92" spans="1:12" x14ac:dyDescent="0.3">
      <c r="A92" t="s">
        <v>93</v>
      </c>
      <c r="E92">
        <v>20.723412569465498</v>
      </c>
      <c r="G92">
        <v>9.6311909425167492</v>
      </c>
      <c r="H92">
        <f t="shared" si="11"/>
        <v>-11.092221626948749</v>
      </c>
      <c r="I92">
        <f t="shared" si="12"/>
        <v>4.5804544821371486E-4</v>
      </c>
      <c r="J92">
        <f t="shared" si="13"/>
        <v>4.5804544821371487E-2</v>
      </c>
    </row>
    <row r="93" spans="1:12" x14ac:dyDescent="0.3">
      <c r="A93" t="s">
        <v>94</v>
      </c>
      <c r="D93" t="s">
        <v>112</v>
      </c>
      <c r="E93">
        <v>17.138271998061601</v>
      </c>
      <c r="G93">
        <v>9.6311909425167492</v>
      </c>
      <c r="H93">
        <f t="shared" si="11"/>
        <v>-7.5070810555448517</v>
      </c>
      <c r="I93">
        <f t="shared" si="12"/>
        <v>5.4972238545887113E-3</v>
      </c>
      <c r="J93">
        <f t="shared" si="13"/>
        <v>0.54972238545887109</v>
      </c>
      <c r="K93">
        <f t="shared" si="14"/>
        <v>0.54391564616587562</v>
      </c>
      <c r="L93">
        <f t="shared" si="15"/>
        <v>8.2119694613188663E-3</v>
      </c>
    </row>
    <row r="94" spans="1:12" x14ac:dyDescent="0.3">
      <c r="A94" t="s">
        <v>95</v>
      </c>
      <c r="E94">
        <v>17.169077040447501</v>
      </c>
      <c r="G94">
        <v>9.6311909425167492</v>
      </c>
      <c r="H94">
        <f t="shared" si="11"/>
        <v>-7.5378860979307518</v>
      </c>
      <c r="I94">
        <f t="shared" si="12"/>
        <v>5.3810890687288025E-3</v>
      </c>
      <c r="J94">
        <f t="shared" si="13"/>
        <v>0.53810890687288027</v>
      </c>
    </row>
    <row r="95" spans="1:12" x14ac:dyDescent="0.3">
      <c r="A95" t="s">
        <v>96</v>
      </c>
      <c r="D95" t="s">
        <v>114</v>
      </c>
      <c r="E95">
        <v>24.4696419964657</v>
      </c>
      <c r="G95">
        <v>9.6311909425167492</v>
      </c>
      <c r="H95">
        <f t="shared" si="11"/>
        <v>-14.838451053948951</v>
      </c>
      <c r="I95">
        <f t="shared" si="12"/>
        <v>3.4133525235074278E-5</v>
      </c>
      <c r="J95">
        <f t="shared" si="13"/>
        <v>3.4133525235074277E-3</v>
      </c>
      <c r="K95">
        <f t="shared" si="14"/>
        <v>3.2957014337648893E-3</v>
      </c>
      <c r="L95">
        <f t="shared" si="15"/>
        <v>1.6638376674187156E-4</v>
      </c>
    </row>
    <row r="96" spans="1:12" x14ac:dyDescent="0.3">
      <c r="A96" t="s">
        <v>97</v>
      </c>
      <c r="E96">
        <v>24.5726894381148</v>
      </c>
      <c r="G96">
        <v>9.6311909425167492</v>
      </c>
      <c r="H96">
        <f t="shared" si="11"/>
        <v>-14.941498495598051</v>
      </c>
      <c r="I96">
        <f t="shared" si="12"/>
        <v>3.1780503440223514E-5</v>
      </c>
      <c r="J96">
        <f t="shared" si="13"/>
        <v>3.1780503440223514E-3</v>
      </c>
    </row>
    <row r="97" spans="1:12" x14ac:dyDescent="0.3">
      <c r="A97" t="s">
        <v>98</v>
      </c>
      <c r="C97" t="s">
        <v>118</v>
      </c>
      <c r="D97" t="s">
        <v>135</v>
      </c>
      <c r="E97">
        <v>20.425071179873299</v>
      </c>
      <c r="G97">
        <v>9.6004569774815494</v>
      </c>
      <c r="H97">
        <f t="shared" si="11"/>
        <v>-10.82461420239175</v>
      </c>
      <c r="I97">
        <f t="shared" si="12"/>
        <v>5.513995833279073E-4</v>
      </c>
      <c r="J97">
        <f t="shared" si="13"/>
        <v>5.5139958332790728E-2</v>
      </c>
      <c r="K97">
        <f t="shared" si="14"/>
        <v>5.5440274983220988E-2</v>
      </c>
      <c r="L97">
        <f t="shared" si="15"/>
        <v>4.2471188004492878E-4</v>
      </c>
    </row>
    <row r="98" spans="1:12" x14ac:dyDescent="0.3">
      <c r="A98" t="s">
        <v>99</v>
      </c>
      <c r="E98">
        <v>20.409441041664898</v>
      </c>
      <c r="G98">
        <v>9.6004569774815494</v>
      </c>
      <c r="H98">
        <f t="shared" si="11"/>
        <v>-10.808984064183349</v>
      </c>
      <c r="I98">
        <f t="shared" si="12"/>
        <v>5.5740591633651239E-4</v>
      </c>
      <c r="J98">
        <f t="shared" si="13"/>
        <v>5.5740591633651242E-2</v>
      </c>
    </row>
    <row r="99" spans="1:12" x14ac:dyDescent="0.3">
      <c r="A99" t="s">
        <v>100</v>
      </c>
      <c r="D99" t="s">
        <v>112</v>
      </c>
      <c r="E99">
        <v>17.345529971407199</v>
      </c>
      <c r="G99">
        <v>9.6004569774815494</v>
      </c>
      <c r="H99">
        <f t="shared" si="11"/>
        <v>-7.7450729939256497</v>
      </c>
      <c r="I99">
        <f t="shared" si="12"/>
        <v>4.6612319027352911E-3</v>
      </c>
      <c r="J99">
        <f t="shared" si="13"/>
        <v>0.46612319027352911</v>
      </c>
      <c r="K99">
        <f t="shared" si="14"/>
        <v>0.46208765585293976</v>
      </c>
      <c r="L99">
        <f t="shared" si="15"/>
        <v>5.7071075090208674E-3</v>
      </c>
    </row>
    <row r="100" spans="1:12" x14ac:dyDescent="0.3">
      <c r="A100" t="s">
        <v>101</v>
      </c>
      <c r="E100">
        <v>17.3707294912153</v>
      </c>
      <c r="G100">
        <v>9.6004569774815494</v>
      </c>
      <c r="H100">
        <f t="shared" si="11"/>
        <v>-7.7702725137337509</v>
      </c>
      <c r="I100">
        <f t="shared" si="12"/>
        <v>4.5805212143235048E-3</v>
      </c>
      <c r="J100">
        <f t="shared" si="13"/>
        <v>0.45805212143235047</v>
      </c>
    </row>
    <row r="101" spans="1:12" x14ac:dyDescent="0.3">
      <c r="A101" t="s">
        <v>102</v>
      </c>
      <c r="D101" t="s">
        <v>114</v>
      </c>
      <c r="E101">
        <v>24.386368267884901</v>
      </c>
      <c r="G101">
        <v>9.6004569774815494</v>
      </c>
      <c r="H101">
        <f t="shared" si="11"/>
        <v>-14.785911290403352</v>
      </c>
      <c r="I101">
        <f t="shared" si="12"/>
        <v>3.5399504929930635E-5</v>
      </c>
      <c r="J101">
        <f t="shared" si="13"/>
        <v>3.5399504929930635E-3</v>
      </c>
      <c r="K101">
        <f t="shared" si="14"/>
        <v>3.6240693162517394E-3</v>
      </c>
      <c r="L101">
        <f t="shared" si="15"/>
        <v>1.1896198070328474E-4</v>
      </c>
    </row>
    <row r="102" spans="1:12" x14ac:dyDescent="0.3">
      <c r="A102" t="s">
        <v>103</v>
      </c>
      <c r="E102">
        <v>24.319383009181202</v>
      </c>
      <c r="G102">
        <v>9.6004569774815494</v>
      </c>
      <c r="H102">
        <f t="shared" si="11"/>
        <v>-14.718926031699652</v>
      </c>
      <c r="I102">
        <f t="shared" si="12"/>
        <v>3.7081881395104152E-5</v>
      </c>
      <c r="J102">
        <f t="shared" si="13"/>
        <v>3.7081881395104152E-3</v>
      </c>
    </row>
    <row r="103" spans="1:12" x14ac:dyDescent="0.3">
      <c r="A103" t="s">
        <v>104</v>
      </c>
      <c r="C103" t="s">
        <v>137</v>
      </c>
      <c r="D103" t="s">
        <v>138</v>
      </c>
      <c r="E103">
        <v>12.5615261992524</v>
      </c>
      <c r="F103">
        <f>AVERAGE(E103:E104)</f>
        <v>12.536537059576599</v>
      </c>
      <c r="G103">
        <f>F103-3.32</f>
        <v>9.2165370595765985</v>
      </c>
    </row>
    <row r="104" spans="1:12" x14ac:dyDescent="0.3">
      <c r="A104" t="s">
        <v>105</v>
      </c>
      <c r="E104">
        <v>12.511547919900799</v>
      </c>
      <c r="F104">
        <f t="shared" ref="F104:F108" si="16">AVERAGE(E104:E105)</f>
        <v>12.704556020243199</v>
      </c>
    </row>
    <row r="105" spans="1:12" x14ac:dyDescent="0.3">
      <c r="A105" t="s">
        <v>106</v>
      </c>
      <c r="D105" t="s">
        <v>139</v>
      </c>
      <c r="E105">
        <v>12.897564120585599</v>
      </c>
      <c r="F105">
        <f t="shared" si="16"/>
        <v>12.95119094251675</v>
      </c>
      <c r="G105">
        <f t="shared" ref="G105:G107" si="17">F105-3.32</f>
        <v>9.6311909425167492</v>
      </c>
    </row>
    <row r="106" spans="1:12" x14ac:dyDescent="0.3">
      <c r="A106" t="s">
        <v>107</v>
      </c>
      <c r="E106">
        <v>13.0048177644479</v>
      </c>
      <c r="F106">
        <f t="shared" si="16"/>
        <v>12.98365041161115</v>
      </c>
    </row>
    <row r="107" spans="1:12" x14ac:dyDescent="0.3">
      <c r="A107" t="s">
        <v>108</v>
      </c>
      <c r="D107" t="s">
        <v>140</v>
      </c>
      <c r="E107">
        <v>12.962483058774399</v>
      </c>
      <c r="F107">
        <f t="shared" si="16"/>
        <v>12.92045697748155</v>
      </c>
      <c r="G107">
        <f t="shared" si="17"/>
        <v>9.6004569774815494</v>
      </c>
    </row>
    <row r="108" spans="1:12" x14ac:dyDescent="0.3">
      <c r="A108" t="s">
        <v>109</v>
      </c>
      <c r="E108">
        <v>12.8784308961887</v>
      </c>
      <c r="F108">
        <f t="shared" si="16"/>
        <v>12.8784308961887</v>
      </c>
    </row>
    <row r="113" spans="2:13" x14ac:dyDescent="0.3">
      <c r="E113" t="s">
        <v>124</v>
      </c>
      <c r="F113" t="s">
        <v>125</v>
      </c>
    </row>
    <row r="114" spans="2:13" x14ac:dyDescent="0.3">
      <c r="B114" t="s">
        <v>134</v>
      </c>
      <c r="C114" t="s">
        <v>115</v>
      </c>
      <c r="D114" t="s">
        <v>135</v>
      </c>
      <c r="E114">
        <v>7.1034343013588408E-2</v>
      </c>
      <c r="F114">
        <v>1.9277203185817779E-3</v>
      </c>
      <c r="H114" t="s">
        <v>134</v>
      </c>
      <c r="I114" t="s">
        <v>135</v>
      </c>
      <c r="J114" t="s">
        <v>115</v>
      </c>
      <c r="K114">
        <v>7.1034343013588408E-2</v>
      </c>
      <c r="L114">
        <v>1.9277203185817779E-3</v>
      </c>
      <c r="M114" t="s">
        <v>135</v>
      </c>
    </row>
    <row r="115" spans="2:13" x14ac:dyDescent="0.3">
      <c r="D115" t="s">
        <v>112</v>
      </c>
      <c r="E115">
        <v>0.44835112884471923</v>
      </c>
      <c r="F115">
        <v>3.5919535406903742E-2</v>
      </c>
      <c r="J115" t="s">
        <v>136</v>
      </c>
      <c r="K115">
        <v>5.008702835340792E-2</v>
      </c>
      <c r="L115">
        <v>4.6092038993476902E-3</v>
      </c>
      <c r="M115" t="s">
        <v>135</v>
      </c>
    </row>
    <row r="116" spans="2:13" x14ac:dyDescent="0.3">
      <c r="J116" t="s">
        <v>118</v>
      </c>
      <c r="K116">
        <v>3.8153572786427989E-2</v>
      </c>
      <c r="L116">
        <v>2.0938961264190816E-4</v>
      </c>
      <c r="M116" t="s">
        <v>135</v>
      </c>
    </row>
    <row r="117" spans="2:13" x14ac:dyDescent="0.3">
      <c r="C117" t="s">
        <v>136</v>
      </c>
      <c r="D117" t="s">
        <v>135</v>
      </c>
      <c r="E117">
        <v>5.008702835340792E-2</v>
      </c>
      <c r="F117">
        <v>4.6092038993476902E-3</v>
      </c>
    </row>
    <row r="118" spans="2:13" x14ac:dyDescent="0.3">
      <c r="D118" t="s">
        <v>112</v>
      </c>
      <c r="E118">
        <v>0.48090041647906046</v>
      </c>
      <c r="F118">
        <v>3.8827932942485842E-2</v>
      </c>
      <c r="I118" t="s">
        <v>112</v>
      </c>
      <c r="J118" t="s">
        <v>115</v>
      </c>
      <c r="K118">
        <v>0.44835112884471923</v>
      </c>
      <c r="L118">
        <v>3.5919535406903742E-2</v>
      </c>
      <c r="M118" t="s">
        <v>112</v>
      </c>
    </row>
    <row r="119" spans="2:13" x14ac:dyDescent="0.3">
      <c r="D119" t="s">
        <v>114</v>
      </c>
      <c r="E119">
        <v>3.0436127852320732E-3</v>
      </c>
      <c r="F119">
        <v>5.245670674744725E-4</v>
      </c>
      <c r="J119" t="s">
        <v>136</v>
      </c>
      <c r="K119">
        <v>0.48090041647906046</v>
      </c>
      <c r="L119">
        <v>3.8827932942485842E-2</v>
      </c>
      <c r="M119" t="s">
        <v>112</v>
      </c>
    </row>
    <row r="120" spans="2:13" x14ac:dyDescent="0.3">
      <c r="J120" t="s">
        <v>118</v>
      </c>
      <c r="K120">
        <v>0.33684465987155476</v>
      </c>
      <c r="L120">
        <v>3.0986703364848961E-2</v>
      </c>
      <c r="M120" t="s">
        <v>112</v>
      </c>
    </row>
    <row r="121" spans="2:13" x14ac:dyDescent="0.3">
      <c r="C121" t="s">
        <v>118</v>
      </c>
      <c r="D121" t="s">
        <v>135</v>
      </c>
      <c r="E121">
        <v>3.8153572786427989E-2</v>
      </c>
      <c r="F121">
        <v>2.0938961264190816E-4</v>
      </c>
    </row>
    <row r="122" spans="2:13" x14ac:dyDescent="0.3">
      <c r="D122" t="s">
        <v>112</v>
      </c>
      <c r="E122">
        <v>0.33684465987155476</v>
      </c>
      <c r="F122">
        <v>3.0986703364848961E-2</v>
      </c>
      <c r="I122" t="s">
        <v>114</v>
      </c>
      <c r="J122" t="s">
        <v>115</v>
      </c>
    </row>
    <row r="123" spans="2:13" x14ac:dyDescent="0.3">
      <c r="D123" t="s">
        <v>114</v>
      </c>
      <c r="E123">
        <v>2.7694518842967713E-3</v>
      </c>
      <c r="F123">
        <v>2.9698980155057841E-5</v>
      </c>
      <c r="J123" t="s">
        <v>136</v>
      </c>
      <c r="K123">
        <v>3.0436127852320732E-3</v>
      </c>
      <c r="L123">
        <v>5.245670674744725E-4</v>
      </c>
      <c r="M123" t="s">
        <v>114</v>
      </c>
    </row>
    <row r="124" spans="2:13" x14ac:dyDescent="0.3">
      <c r="J124" t="s">
        <v>118</v>
      </c>
      <c r="K124">
        <v>2.7694518842967713E-3</v>
      </c>
      <c r="L124">
        <v>2.9698980155057841E-5</v>
      </c>
      <c r="M124" t="s">
        <v>114</v>
      </c>
    </row>
    <row r="127" spans="2:13" x14ac:dyDescent="0.3">
      <c r="B127" t="s">
        <v>123</v>
      </c>
      <c r="C127" t="s">
        <v>115</v>
      </c>
      <c r="D127" t="s">
        <v>135</v>
      </c>
      <c r="E127">
        <v>5.4100147403142396E-2</v>
      </c>
      <c r="F127">
        <v>1.1293293784494071E-3</v>
      </c>
    </row>
    <row r="128" spans="2:13" x14ac:dyDescent="0.3">
      <c r="D128" t="s">
        <v>112</v>
      </c>
      <c r="E128">
        <v>0.35433585941716006</v>
      </c>
      <c r="F128">
        <v>1.1138173686988398E-2</v>
      </c>
      <c r="H128" t="s">
        <v>123</v>
      </c>
      <c r="I128" t="s">
        <v>135</v>
      </c>
      <c r="J128" t="s">
        <v>115</v>
      </c>
      <c r="K128">
        <v>5.4100147403142396E-2</v>
      </c>
      <c r="L128">
        <v>1.1293293784494071E-3</v>
      </c>
      <c r="M128" t="s">
        <v>135</v>
      </c>
    </row>
    <row r="129" spans="2:13" x14ac:dyDescent="0.3">
      <c r="J129" t="s">
        <v>136</v>
      </c>
      <c r="K129">
        <v>3.1705761468896476E-2</v>
      </c>
      <c r="L129">
        <v>4.4754906703744494E-5</v>
      </c>
      <c r="M129" t="s">
        <v>135</v>
      </c>
    </row>
    <row r="130" spans="2:13" x14ac:dyDescent="0.3">
      <c r="C130" t="s">
        <v>136</v>
      </c>
      <c r="D130" t="s">
        <v>135</v>
      </c>
      <c r="E130">
        <v>3.1705761468896476E-2</v>
      </c>
      <c r="F130">
        <v>4.4754906703744494E-5</v>
      </c>
      <c r="J130" t="s">
        <v>118</v>
      </c>
      <c r="K130">
        <v>2.66228579494024E-2</v>
      </c>
      <c r="L130">
        <v>1.9224435397434726E-3</v>
      </c>
      <c r="M130" t="s">
        <v>135</v>
      </c>
    </row>
    <row r="131" spans="2:13" x14ac:dyDescent="0.3">
      <c r="D131" t="s">
        <v>112</v>
      </c>
      <c r="E131">
        <v>0.42001532298543443</v>
      </c>
      <c r="F131">
        <v>2.3929931992108164E-2</v>
      </c>
    </row>
    <row r="132" spans="2:13" x14ac:dyDescent="0.3">
      <c r="D132" t="s">
        <v>114</v>
      </c>
      <c r="E132">
        <v>2.2323309747832401E-3</v>
      </c>
      <c r="F132">
        <v>1.0933380854443018E-5</v>
      </c>
      <c r="I132" t="s">
        <v>112</v>
      </c>
      <c r="J132" t="s">
        <v>115</v>
      </c>
      <c r="K132">
        <v>0.35433585941716006</v>
      </c>
      <c r="L132">
        <v>1.1138173686988398E-2</v>
      </c>
      <c r="M132" t="s">
        <v>112</v>
      </c>
    </row>
    <row r="133" spans="2:13" x14ac:dyDescent="0.3">
      <c r="J133" t="s">
        <v>136</v>
      </c>
      <c r="K133">
        <v>0.42001532298543443</v>
      </c>
      <c r="L133">
        <v>2.3929931992108164E-2</v>
      </c>
      <c r="M133" t="s">
        <v>112</v>
      </c>
    </row>
    <row r="134" spans="2:13" x14ac:dyDescent="0.3">
      <c r="C134" t="s">
        <v>118</v>
      </c>
      <c r="D134" t="s">
        <v>135</v>
      </c>
      <c r="E134">
        <v>2.66228579494024E-2</v>
      </c>
      <c r="F134">
        <v>1.9224435397434726E-3</v>
      </c>
      <c r="J134" t="s">
        <v>118</v>
      </c>
      <c r="K134">
        <v>0.25505498185345804</v>
      </c>
      <c r="L134">
        <v>2.5281116061679758E-2</v>
      </c>
      <c r="M134" t="s">
        <v>112</v>
      </c>
    </row>
    <row r="135" spans="2:13" x14ac:dyDescent="0.3">
      <c r="D135" t="s">
        <v>112</v>
      </c>
      <c r="E135">
        <v>0.25505498185345804</v>
      </c>
      <c r="F135">
        <v>2.5281116061679758E-2</v>
      </c>
    </row>
    <row r="136" spans="2:13" x14ac:dyDescent="0.3">
      <c r="D136" t="s">
        <v>114</v>
      </c>
      <c r="E136">
        <v>1.9870445085836239E-3</v>
      </c>
      <c r="F136">
        <v>2.2154667558912548E-4</v>
      </c>
      <c r="I136" t="s">
        <v>114</v>
      </c>
      <c r="J136" t="s">
        <v>115</v>
      </c>
    </row>
    <row r="137" spans="2:13" x14ac:dyDescent="0.3">
      <c r="J137" t="s">
        <v>136</v>
      </c>
      <c r="K137">
        <v>2.2323309747832401E-3</v>
      </c>
      <c r="L137">
        <v>1.0933380854443018E-5</v>
      </c>
      <c r="M137" t="s">
        <v>114</v>
      </c>
    </row>
    <row r="138" spans="2:13" x14ac:dyDescent="0.3">
      <c r="J138" t="s">
        <v>118</v>
      </c>
      <c r="K138">
        <v>1.9870445085836239E-3</v>
      </c>
      <c r="L138">
        <v>2.2154667558912548E-4</v>
      </c>
      <c r="M138" t="s">
        <v>114</v>
      </c>
    </row>
    <row r="140" spans="2:13" x14ac:dyDescent="0.3">
      <c r="B140" t="s">
        <v>141</v>
      </c>
      <c r="C140" t="s">
        <v>115</v>
      </c>
      <c r="D140" t="s">
        <v>135</v>
      </c>
      <c r="E140">
        <v>3.4528748533699319E-2</v>
      </c>
      <c r="F140">
        <v>7.1268176923501613E-4</v>
      </c>
    </row>
    <row r="141" spans="2:13" x14ac:dyDescent="0.3">
      <c r="D141" t="s">
        <v>112</v>
      </c>
      <c r="E141">
        <v>0.25810055700979284</v>
      </c>
      <c r="F141">
        <v>7.5719245879655095E-3</v>
      </c>
      <c r="H141" t="s">
        <v>141</v>
      </c>
      <c r="I141" t="s">
        <v>135</v>
      </c>
      <c r="J141" t="s">
        <v>115</v>
      </c>
      <c r="K141">
        <v>3.4528748533699319E-2</v>
      </c>
      <c r="L141">
        <v>7.1268176923501613E-4</v>
      </c>
      <c r="M141" t="s">
        <v>135</v>
      </c>
    </row>
    <row r="142" spans="2:13" x14ac:dyDescent="0.3">
      <c r="J142" t="s">
        <v>136</v>
      </c>
      <c r="K142">
        <v>2.0543548741257169E-2</v>
      </c>
      <c r="L142">
        <v>5.3629552659391962E-5</v>
      </c>
      <c r="M142" t="s">
        <v>135</v>
      </c>
    </row>
    <row r="143" spans="2:13" x14ac:dyDescent="0.3">
      <c r="C143" t="s">
        <v>136</v>
      </c>
      <c r="D143" t="s">
        <v>135</v>
      </c>
      <c r="E143">
        <v>2.0543548741257169E-2</v>
      </c>
      <c r="F143">
        <v>5.3629552659391962E-5</v>
      </c>
      <c r="J143" t="s">
        <v>118</v>
      </c>
      <c r="K143">
        <v>2.240681853348616E-2</v>
      </c>
      <c r="L143">
        <v>2.0529629495213146E-3</v>
      </c>
      <c r="M143" t="s">
        <v>135</v>
      </c>
    </row>
    <row r="144" spans="2:13" x14ac:dyDescent="0.3">
      <c r="D144" t="s">
        <v>112</v>
      </c>
      <c r="E144">
        <v>0.27539549946962255</v>
      </c>
      <c r="F144">
        <v>1.4114323644098404E-3</v>
      </c>
    </row>
    <row r="145" spans="2:20" x14ac:dyDescent="0.3">
      <c r="D145" t="s">
        <v>114</v>
      </c>
      <c r="E145">
        <v>1.6812946179394989E-3</v>
      </c>
      <c r="F145">
        <v>1.4155415517498407E-5</v>
      </c>
      <c r="I145" t="s">
        <v>112</v>
      </c>
      <c r="J145" t="s">
        <v>115</v>
      </c>
      <c r="K145">
        <v>0.25810055700979284</v>
      </c>
      <c r="L145">
        <v>7.5719245879655095E-3</v>
      </c>
      <c r="M145" t="s">
        <v>112</v>
      </c>
    </row>
    <row r="146" spans="2:20" x14ac:dyDescent="0.3">
      <c r="J146" t="s">
        <v>136</v>
      </c>
      <c r="K146">
        <v>0.27539549946962255</v>
      </c>
      <c r="L146">
        <v>1.4114323644098404E-3</v>
      </c>
      <c r="M146" t="s">
        <v>112</v>
      </c>
    </row>
    <row r="147" spans="2:20" x14ac:dyDescent="0.3">
      <c r="C147" t="s">
        <v>118</v>
      </c>
      <c r="D147" t="s">
        <v>135</v>
      </c>
      <c r="E147">
        <v>2.240681853348616E-2</v>
      </c>
      <c r="F147">
        <v>2.0529629495213146E-3</v>
      </c>
      <c r="J147" t="s">
        <v>118</v>
      </c>
      <c r="K147">
        <v>0.22545198714531089</v>
      </c>
      <c r="L147">
        <v>2.5123088229274961E-3</v>
      </c>
      <c r="M147" t="s">
        <v>112</v>
      </c>
    </row>
    <row r="148" spans="2:20" x14ac:dyDescent="0.3">
      <c r="D148" t="s">
        <v>112</v>
      </c>
      <c r="E148">
        <v>0.22545198714531089</v>
      </c>
      <c r="F148">
        <v>2.5123088229274961E-3</v>
      </c>
    </row>
    <row r="149" spans="2:20" x14ac:dyDescent="0.3">
      <c r="D149" t="s">
        <v>114</v>
      </c>
      <c r="E149">
        <v>1.6987493059451898E-3</v>
      </c>
      <c r="F149">
        <v>1.012397284139093E-5</v>
      </c>
      <c r="I149" t="s">
        <v>114</v>
      </c>
      <c r="J149" t="s">
        <v>115</v>
      </c>
    </row>
    <row r="150" spans="2:20" x14ac:dyDescent="0.3">
      <c r="J150" t="s">
        <v>136</v>
      </c>
      <c r="K150">
        <v>1.6812946179394989E-3</v>
      </c>
      <c r="L150">
        <v>1.4155415517498407E-5</v>
      </c>
      <c r="M150" t="s">
        <v>114</v>
      </c>
    </row>
    <row r="151" spans="2:20" x14ac:dyDescent="0.3">
      <c r="J151" t="s">
        <v>118</v>
      </c>
      <c r="K151">
        <v>1.6987493059451898E-3</v>
      </c>
      <c r="L151">
        <v>1.012397284139093E-5</v>
      </c>
      <c r="M151" t="s">
        <v>114</v>
      </c>
      <c r="O151" t="s">
        <v>123</v>
      </c>
      <c r="P151" t="s">
        <v>135</v>
      </c>
      <c r="Q151" t="s">
        <v>115</v>
      </c>
      <c r="R151">
        <v>5.4100147403142396E-2</v>
      </c>
      <c r="S151">
        <v>1.1293293784494071E-3</v>
      </c>
    </row>
    <row r="152" spans="2:20" x14ac:dyDescent="0.3">
      <c r="Q152" t="s">
        <v>136</v>
      </c>
      <c r="R152">
        <v>3.1705761468896476E-2</v>
      </c>
      <c r="S152">
        <v>4.4754906703744494E-5</v>
      </c>
      <c r="T152" t="s">
        <v>143</v>
      </c>
    </row>
    <row r="153" spans="2:20" x14ac:dyDescent="0.3">
      <c r="B153" t="s">
        <v>142</v>
      </c>
      <c r="C153" t="s">
        <v>115</v>
      </c>
      <c r="D153" t="s">
        <v>135</v>
      </c>
      <c r="E153">
        <v>7.2664531467735147E-2</v>
      </c>
      <c r="F153">
        <v>6.6826114884806307E-4</v>
      </c>
      <c r="Q153" t="s">
        <v>118</v>
      </c>
      <c r="R153">
        <v>2.66228579494024E-2</v>
      </c>
      <c r="S153">
        <v>1.9224435397434726E-3</v>
      </c>
      <c r="T153">
        <v>3.3E-3</v>
      </c>
    </row>
    <row r="154" spans="2:20" x14ac:dyDescent="0.3">
      <c r="D154" t="s">
        <v>112</v>
      </c>
      <c r="E154">
        <v>0.4584672361758762</v>
      </c>
      <c r="F154">
        <v>1.2143813660050427E-2</v>
      </c>
      <c r="H154" t="s">
        <v>142</v>
      </c>
      <c r="I154" t="s">
        <v>135</v>
      </c>
      <c r="J154" t="s">
        <v>115</v>
      </c>
      <c r="K154">
        <v>7.2664531467735147E-2</v>
      </c>
      <c r="L154">
        <v>6.6826114884806307E-4</v>
      </c>
      <c r="M154" t="s">
        <v>135</v>
      </c>
    </row>
    <row r="155" spans="2:20" x14ac:dyDescent="0.3">
      <c r="J155" t="s">
        <v>136</v>
      </c>
      <c r="K155">
        <v>4.7739500856549155E-2</v>
      </c>
      <c r="L155">
        <v>2.7364410675439297E-3</v>
      </c>
      <c r="M155" t="s">
        <v>135</v>
      </c>
      <c r="O155" t="s">
        <v>141</v>
      </c>
      <c r="P155" t="s">
        <v>135</v>
      </c>
      <c r="Q155" t="s">
        <v>115</v>
      </c>
      <c r="R155">
        <v>3.4528748533699319E-2</v>
      </c>
      <c r="S155">
        <v>7.1268176923501613E-4</v>
      </c>
    </row>
    <row r="156" spans="2:20" x14ac:dyDescent="0.3">
      <c r="C156" t="s">
        <v>136</v>
      </c>
      <c r="D156" t="s">
        <v>135</v>
      </c>
      <c r="E156">
        <v>4.7739500856549155E-2</v>
      </c>
      <c r="F156">
        <v>2.7364410675439297E-3</v>
      </c>
      <c r="J156" t="s">
        <v>118</v>
      </c>
      <c r="K156">
        <v>5.5440274983220988E-2</v>
      </c>
      <c r="L156">
        <v>4.2471188004492878E-4</v>
      </c>
      <c r="M156" t="s">
        <v>135</v>
      </c>
      <c r="Q156" t="s">
        <v>136</v>
      </c>
      <c r="R156">
        <v>2.0543548741257169E-2</v>
      </c>
      <c r="S156">
        <v>5.3629552659391962E-5</v>
      </c>
      <c r="T156">
        <v>1.2999999999999999E-3</v>
      </c>
    </row>
    <row r="157" spans="2:20" x14ac:dyDescent="0.3">
      <c r="D157" t="s">
        <v>112</v>
      </c>
      <c r="E157">
        <v>0.54391564616587562</v>
      </c>
      <c r="F157">
        <v>8.2119694613188663E-3</v>
      </c>
      <c r="Q157" t="s">
        <v>118</v>
      </c>
      <c r="R157">
        <v>2.240681853348616E-2</v>
      </c>
      <c r="S157">
        <v>2.0529629495213146E-3</v>
      </c>
      <c r="T157">
        <v>1.5699999999999999E-2</v>
      </c>
    </row>
    <row r="158" spans="2:20" x14ac:dyDescent="0.3">
      <c r="D158" t="s">
        <v>114</v>
      </c>
      <c r="E158">
        <v>3.2957014337648893E-3</v>
      </c>
      <c r="F158">
        <v>1.6638376674187156E-4</v>
      </c>
      <c r="I158" t="s">
        <v>112</v>
      </c>
      <c r="J158" t="s">
        <v>115</v>
      </c>
      <c r="K158">
        <v>0.4584672361758762</v>
      </c>
      <c r="L158">
        <v>1.2143813660050427E-2</v>
      </c>
      <c r="M158" t="s">
        <v>112</v>
      </c>
    </row>
    <row r="159" spans="2:20" x14ac:dyDescent="0.3">
      <c r="J159" t="s">
        <v>136</v>
      </c>
      <c r="K159">
        <v>0.54391564616587562</v>
      </c>
      <c r="L159">
        <v>8.2119694613188663E-3</v>
      </c>
      <c r="M159" t="s">
        <v>112</v>
      </c>
      <c r="O159" t="s">
        <v>134</v>
      </c>
      <c r="P159" t="s">
        <v>135</v>
      </c>
      <c r="Q159" t="s">
        <v>115</v>
      </c>
      <c r="R159">
        <v>7.1034343013588408E-2</v>
      </c>
      <c r="S159">
        <v>1.9277203185817779E-3</v>
      </c>
    </row>
    <row r="160" spans="2:20" x14ac:dyDescent="0.3">
      <c r="C160" t="s">
        <v>118</v>
      </c>
      <c r="D160" t="s">
        <v>135</v>
      </c>
      <c r="E160">
        <v>5.5440274983220988E-2</v>
      </c>
      <c r="F160">
        <v>4.2471188004492878E-4</v>
      </c>
      <c r="J160" t="s">
        <v>118</v>
      </c>
      <c r="K160">
        <v>0.46208765585293976</v>
      </c>
      <c r="L160">
        <v>5.7071075090208674E-3</v>
      </c>
      <c r="M160" t="s">
        <v>112</v>
      </c>
      <c r="Q160" t="s">
        <v>136</v>
      </c>
      <c r="R160">
        <v>5.008702835340792E-2</v>
      </c>
      <c r="S160">
        <v>4.6092038993476902E-3</v>
      </c>
      <c r="T160">
        <v>2.7300000000000001E-2</v>
      </c>
    </row>
    <row r="161" spans="4:20" x14ac:dyDescent="0.3">
      <c r="D161" t="s">
        <v>112</v>
      </c>
      <c r="E161">
        <v>0.46208765585293976</v>
      </c>
      <c r="F161">
        <v>5.7071075090208674E-3</v>
      </c>
      <c r="Q161" t="s">
        <v>118</v>
      </c>
      <c r="R161">
        <v>3.8153572786427989E-2</v>
      </c>
      <c r="S161">
        <v>2.0938961264190816E-4</v>
      </c>
      <c r="T161">
        <v>1.6999999999999999E-3</v>
      </c>
    </row>
    <row r="162" spans="4:20" x14ac:dyDescent="0.3">
      <c r="D162" t="s">
        <v>114</v>
      </c>
      <c r="E162">
        <v>3.6240693162517394E-3</v>
      </c>
      <c r="F162">
        <v>1.1896198070328474E-4</v>
      </c>
      <c r="I162" t="s">
        <v>114</v>
      </c>
      <c r="J162" t="s">
        <v>115</v>
      </c>
    </row>
    <row r="163" spans="4:20" x14ac:dyDescent="0.3">
      <c r="J163" t="s">
        <v>136</v>
      </c>
      <c r="K163">
        <v>3.2957014337648893E-3</v>
      </c>
      <c r="L163">
        <v>1.6638376674187156E-4</v>
      </c>
      <c r="M163" t="s">
        <v>114</v>
      </c>
      <c r="O163" t="s">
        <v>142</v>
      </c>
      <c r="P163" t="s">
        <v>135</v>
      </c>
      <c r="Q163" t="s">
        <v>115</v>
      </c>
      <c r="R163">
        <v>7.2664531467735147E-2</v>
      </c>
      <c r="S163">
        <v>6.6826114884806307E-4</v>
      </c>
    </row>
    <row r="164" spans="4:20" x14ac:dyDescent="0.3">
      <c r="J164" t="s">
        <v>118</v>
      </c>
      <c r="K164">
        <v>3.6240693162517394E-3</v>
      </c>
      <c r="L164">
        <v>1.1896198070328474E-4</v>
      </c>
      <c r="M164" t="s">
        <v>114</v>
      </c>
      <c r="Q164" t="s">
        <v>136</v>
      </c>
      <c r="R164">
        <v>4.7739500856549155E-2</v>
      </c>
      <c r="S164">
        <v>2.7364410675439297E-3</v>
      </c>
      <c r="T164">
        <v>6.3E-3</v>
      </c>
    </row>
    <row r="165" spans="4:20" x14ac:dyDescent="0.3">
      <c r="Q165" t="s">
        <v>118</v>
      </c>
      <c r="R165">
        <v>5.5440274983220988E-2</v>
      </c>
      <c r="S165">
        <v>4.2471188004492878E-4</v>
      </c>
      <c r="T165">
        <v>1.1000000000000001E-3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6F73-596D-4383-99B5-B7E9D7A4289A}">
  <dimension ref="A5:N136"/>
  <sheetViews>
    <sheetView tabSelected="1" topLeftCell="A40" workbookViewId="0">
      <selection activeCell="L97" sqref="L97"/>
    </sheetView>
  </sheetViews>
  <sheetFormatPr defaultRowHeight="14.4" x14ac:dyDescent="0.3"/>
  <cols>
    <col min="14" max="14" width="12" bestFit="1" customWidth="1"/>
  </cols>
  <sheetData>
    <row r="5" spans="1:2" x14ac:dyDescent="0.3">
      <c r="A5" t="s">
        <v>2</v>
      </c>
      <c r="B5" t="s">
        <v>144</v>
      </c>
    </row>
    <row r="6" spans="1:2" x14ac:dyDescent="0.3">
      <c r="A6" t="s">
        <v>3</v>
      </c>
      <c r="B6" t="s">
        <v>145</v>
      </c>
    </row>
    <row r="7" spans="1:2" x14ac:dyDescent="0.3">
      <c r="A7" t="s">
        <v>4</v>
      </c>
      <c r="B7">
        <v>20</v>
      </c>
    </row>
    <row r="8" spans="1:2" x14ac:dyDescent="0.3">
      <c r="A8" t="s">
        <v>5</v>
      </c>
      <c r="B8">
        <v>105</v>
      </c>
    </row>
    <row r="9" spans="1:2" x14ac:dyDescent="0.3">
      <c r="A9" t="s">
        <v>6</v>
      </c>
      <c r="B9" t="s">
        <v>7</v>
      </c>
    </row>
    <row r="10" spans="1:2" x14ac:dyDescent="0.3">
      <c r="A10" t="s">
        <v>8</v>
      </c>
      <c r="B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  <c r="B12" t="s">
        <v>13</v>
      </c>
    </row>
    <row r="13" spans="1:2" x14ac:dyDescent="0.3">
      <c r="A13" t="s">
        <v>14</v>
      </c>
      <c r="B13" t="s">
        <v>15</v>
      </c>
    </row>
    <row r="15" spans="1:2" x14ac:dyDescent="0.3">
      <c r="A15" t="s">
        <v>16</v>
      </c>
      <c r="B15" t="s">
        <v>17</v>
      </c>
    </row>
    <row r="16" spans="1:2" x14ac:dyDescent="0.3">
      <c r="A16" t="s">
        <v>18</v>
      </c>
      <c r="B16">
        <v>3</v>
      </c>
    </row>
    <row r="17" spans="1:14" x14ac:dyDescent="0.3">
      <c r="A17" t="s">
        <v>19</v>
      </c>
      <c r="B17">
        <v>5</v>
      </c>
    </row>
    <row r="20" spans="1:14" x14ac:dyDescent="0.3">
      <c r="A20" t="s">
        <v>20</v>
      </c>
      <c r="G20" t="s">
        <v>21</v>
      </c>
    </row>
    <row r="21" spans="1:14" x14ac:dyDescent="0.3">
      <c r="A21" t="s">
        <v>22</v>
      </c>
      <c r="C21" t="s">
        <v>146</v>
      </c>
      <c r="D21" t="s">
        <v>147</v>
      </c>
      <c r="E21" t="s">
        <v>115</v>
      </c>
      <c r="F21" t="s">
        <v>148</v>
      </c>
      <c r="G21">
        <v>16.597142663079499</v>
      </c>
      <c r="I21">
        <v>6.0331005753159985</v>
      </c>
      <c r="J21">
        <f>I21-G21</f>
        <v>-10.5640420877635</v>
      </c>
      <c r="K21">
        <f>POWER(2,J21)</f>
        <v>6.6055115476794217E-4</v>
      </c>
      <c r="L21">
        <f>K21*100</f>
        <v>6.6055115476794213E-2</v>
      </c>
      <c r="M21">
        <f>AVERAGE(L21:L22)</f>
        <v>6.9451505183943885E-2</v>
      </c>
      <c r="N21">
        <f>STDEV(L21:L22)</f>
        <v>4.8032203869554603E-3</v>
      </c>
    </row>
    <row r="22" spans="1:14" x14ac:dyDescent="0.3">
      <c r="A22" t="s">
        <v>23</v>
      </c>
      <c r="G22">
        <v>16.4559256719931</v>
      </c>
      <c r="I22">
        <v>6.0331005753159985</v>
      </c>
      <c r="J22">
        <f t="shared" ref="J22:J36" si="0">I22-G22</f>
        <v>-10.422825096677101</v>
      </c>
      <c r="K22">
        <f t="shared" ref="K22:K36" si="1">POWER(2,J22)</f>
        <v>7.2847894891093568E-4</v>
      </c>
      <c r="L22">
        <f t="shared" ref="L22:L36" si="2">K22*100</f>
        <v>7.284789489109357E-2</v>
      </c>
    </row>
    <row r="23" spans="1:14" x14ac:dyDescent="0.3">
      <c r="A23" t="s">
        <v>24</v>
      </c>
      <c r="F23" t="s">
        <v>112</v>
      </c>
      <c r="G23">
        <v>15.3726071232353</v>
      </c>
      <c r="I23">
        <v>6.0331005753159985</v>
      </c>
      <c r="J23">
        <f t="shared" si="0"/>
        <v>-9.3395065479193011</v>
      </c>
      <c r="K23">
        <f t="shared" si="1"/>
        <v>1.5435773042909676E-3</v>
      </c>
      <c r="L23">
        <f t="shared" si="2"/>
        <v>0.15435773042909676</v>
      </c>
      <c r="M23">
        <f t="shared" ref="M23:M35" si="3">AVERAGE(L23:L24)</f>
        <v>0.15418932670051416</v>
      </c>
      <c r="N23">
        <f t="shared" ref="N23:N35" si="4">STDEV(L23:L24)</f>
        <v>2.3815883691572249E-4</v>
      </c>
    </row>
    <row r="24" spans="1:14" x14ac:dyDescent="0.3">
      <c r="A24" t="s">
        <v>25</v>
      </c>
      <c r="G24">
        <v>15.3757585128405</v>
      </c>
      <c r="I24">
        <v>6.0331005753159985</v>
      </c>
      <c r="J24">
        <f t="shared" si="0"/>
        <v>-9.3426579375245016</v>
      </c>
      <c r="K24">
        <f t="shared" si="1"/>
        <v>1.5402092297193155E-3</v>
      </c>
      <c r="L24">
        <f t="shared" si="2"/>
        <v>0.15402092297193154</v>
      </c>
    </row>
    <row r="25" spans="1:14" x14ac:dyDescent="0.3">
      <c r="A25" t="s">
        <v>26</v>
      </c>
      <c r="F25" t="s">
        <v>149</v>
      </c>
      <c r="G25">
        <v>12.221438695421099</v>
      </c>
      <c r="I25">
        <v>6.0331005753159985</v>
      </c>
      <c r="J25">
        <f t="shared" si="0"/>
        <v>-6.1883381201051009</v>
      </c>
      <c r="K25">
        <f t="shared" si="1"/>
        <v>1.3712751394640678E-2</v>
      </c>
      <c r="L25">
        <f t="shared" si="2"/>
        <v>1.3712751394640679</v>
      </c>
      <c r="M25">
        <f t="shared" si="3"/>
        <v>1.4381198462777651</v>
      </c>
      <c r="N25">
        <f t="shared" si="4"/>
        <v>9.4532690948784054E-2</v>
      </c>
    </row>
    <row r="26" spans="1:14" x14ac:dyDescent="0.3">
      <c r="A26" t="s">
        <v>27</v>
      </c>
      <c r="G26">
        <v>12.0872272579605</v>
      </c>
      <c r="I26">
        <v>6.0331005753159985</v>
      </c>
      <c r="J26">
        <f t="shared" si="0"/>
        <v>-6.054126682644501</v>
      </c>
      <c r="K26">
        <f t="shared" si="1"/>
        <v>1.5049645530914627E-2</v>
      </c>
      <c r="L26">
        <f t="shared" si="2"/>
        <v>1.5049645530914626</v>
      </c>
    </row>
    <row r="27" spans="1:14" x14ac:dyDescent="0.3">
      <c r="A27" t="s">
        <v>28</v>
      </c>
      <c r="F27" t="s">
        <v>150</v>
      </c>
      <c r="G27">
        <v>23.239249713486998</v>
      </c>
      <c r="I27">
        <v>6.0331005753159985</v>
      </c>
      <c r="J27">
        <f t="shared" si="0"/>
        <v>-17.206149138171</v>
      </c>
      <c r="K27">
        <f t="shared" si="1"/>
        <v>6.6135249994948773E-6</v>
      </c>
      <c r="L27">
        <f t="shared" si="2"/>
        <v>6.6135249994948777E-4</v>
      </c>
      <c r="M27">
        <f t="shared" si="3"/>
        <v>6.4563742503215391E-4</v>
      </c>
      <c r="N27">
        <f t="shared" si="4"/>
        <v>2.222447208180279E-5</v>
      </c>
    </row>
    <row r="28" spans="1:14" x14ac:dyDescent="0.3">
      <c r="A28" t="s">
        <v>29</v>
      </c>
      <c r="G28">
        <v>23.309495144612701</v>
      </c>
      <c r="I28">
        <v>6.0331005753159985</v>
      </c>
      <c r="J28">
        <f t="shared" si="0"/>
        <v>-17.276394569296702</v>
      </c>
      <c r="K28">
        <f t="shared" si="1"/>
        <v>6.2992235011482005E-6</v>
      </c>
      <c r="L28">
        <f t="shared" si="2"/>
        <v>6.2992235011482005E-4</v>
      </c>
    </row>
    <row r="29" spans="1:14" x14ac:dyDescent="0.3">
      <c r="A29" t="s">
        <v>30</v>
      </c>
      <c r="E29" t="s">
        <v>136</v>
      </c>
      <c r="F29" t="s">
        <v>148</v>
      </c>
      <c r="G29">
        <v>16.802730325165399</v>
      </c>
      <c r="I29">
        <v>6.1035550375059842</v>
      </c>
      <c r="J29">
        <f t="shared" si="0"/>
        <v>-10.699175287659415</v>
      </c>
      <c r="K29">
        <f t="shared" si="1"/>
        <v>6.0148847392188693E-4</v>
      </c>
      <c r="L29">
        <f t="shared" si="2"/>
        <v>6.0148847392188697E-2</v>
      </c>
      <c r="M29">
        <f t="shared" si="3"/>
        <v>6.2591920750446589E-2</v>
      </c>
      <c r="N29">
        <f t="shared" si="4"/>
        <v>3.45502747712069E-3</v>
      </c>
    </row>
    <row r="30" spans="1:14" x14ac:dyDescent="0.3">
      <c r="A30" t="s">
        <v>31</v>
      </c>
      <c r="G30">
        <v>16.690051202884899</v>
      </c>
      <c r="I30">
        <v>6.1035550375059842</v>
      </c>
      <c r="J30">
        <f t="shared" si="0"/>
        <v>-10.586496165378914</v>
      </c>
      <c r="K30">
        <f t="shared" si="1"/>
        <v>6.5034994108704471E-4</v>
      </c>
      <c r="L30">
        <f t="shared" si="2"/>
        <v>6.5034994108704475E-2</v>
      </c>
    </row>
    <row r="31" spans="1:14" x14ac:dyDescent="0.3">
      <c r="A31" t="s">
        <v>32</v>
      </c>
      <c r="F31" t="s">
        <v>112</v>
      </c>
      <c r="G31">
        <v>15.2742967137783</v>
      </c>
      <c r="I31">
        <v>6.1035550375059842</v>
      </c>
      <c r="J31">
        <f t="shared" si="0"/>
        <v>-9.170741676272316</v>
      </c>
      <c r="K31">
        <f t="shared" si="1"/>
        <v>1.7351286186369067E-3</v>
      </c>
      <c r="L31">
        <f t="shared" si="2"/>
        <v>0.17351286186369066</v>
      </c>
      <c r="M31">
        <f t="shared" si="3"/>
        <v>0.16878490029326809</v>
      </c>
      <c r="N31">
        <f t="shared" si="4"/>
        <v>6.6863473752703803E-3</v>
      </c>
    </row>
    <row r="32" spans="1:14" x14ac:dyDescent="0.3">
      <c r="A32" t="s">
        <v>33</v>
      </c>
      <c r="G32">
        <v>15.355142708809501</v>
      </c>
      <c r="I32">
        <v>6.1035550375059842</v>
      </c>
      <c r="J32">
        <f t="shared" si="0"/>
        <v>-9.2515876713035166</v>
      </c>
      <c r="K32">
        <f t="shared" si="1"/>
        <v>1.6405693872284554E-3</v>
      </c>
      <c r="L32">
        <f t="shared" si="2"/>
        <v>0.16405693872284555</v>
      </c>
    </row>
    <row r="33" spans="1:14" x14ac:dyDescent="0.3">
      <c r="A33" t="s">
        <v>34</v>
      </c>
      <c r="F33" t="s">
        <v>149</v>
      </c>
      <c r="G33">
        <v>12.3615561958859</v>
      </c>
      <c r="I33">
        <v>6.1035550375059842</v>
      </c>
      <c r="J33">
        <f t="shared" si="0"/>
        <v>-6.2580011583799156</v>
      </c>
      <c r="K33">
        <f t="shared" si="1"/>
        <v>1.3066339507326151E-2</v>
      </c>
      <c r="L33">
        <f t="shared" si="2"/>
        <v>1.3066339507326152</v>
      </c>
      <c r="M33">
        <f t="shared" si="3"/>
        <v>1.345998065358895</v>
      </c>
      <c r="N33">
        <f t="shared" si="4"/>
        <v>5.566926477529395E-2</v>
      </c>
    </row>
    <row r="34" spans="1:14" x14ac:dyDescent="0.3">
      <c r="A34" t="s">
        <v>35</v>
      </c>
      <c r="G34">
        <v>12.277148032983799</v>
      </c>
      <c r="I34">
        <v>6.1035550375059842</v>
      </c>
      <c r="J34">
        <f t="shared" si="0"/>
        <v>-6.173592995477815</v>
      </c>
      <c r="K34">
        <f t="shared" si="1"/>
        <v>1.3853621799851747E-2</v>
      </c>
      <c r="L34">
        <f t="shared" si="2"/>
        <v>1.3853621799851747</v>
      </c>
    </row>
    <row r="35" spans="1:14" x14ac:dyDescent="0.3">
      <c r="A35" t="s">
        <v>36</v>
      </c>
      <c r="F35" t="s">
        <v>150</v>
      </c>
      <c r="G35">
        <v>22.4492586190308</v>
      </c>
      <c r="I35">
        <v>6.1035550375059842</v>
      </c>
      <c r="J35">
        <f t="shared" si="0"/>
        <v>-16.345703581524816</v>
      </c>
      <c r="K35">
        <f t="shared" si="1"/>
        <v>1.2007509024899304E-5</v>
      </c>
      <c r="L35">
        <f t="shared" si="2"/>
        <v>1.2007509024899304E-3</v>
      </c>
      <c r="M35">
        <f t="shared" si="3"/>
        <v>1.2264474023851704E-3</v>
      </c>
      <c r="N35">
        <f t="shared" si="4"/>
        <v>3.6340338657367179E-5</v>
      </c>
    </row>
    <row r="36" spans="1:14" x14ac:dyDescent="0.3">
      <c r="A36" t="s">
        <v>37</v>
      </c>
      <c r="G36">
        <v>22.388795138828598</v>
      </c>
      <c r="I36">
        <v>6.1035550375059842</v>
      </c>
      <c r="J36">
        <f t="shared" si="0"/>
        <v>-16.285240101322614</v>
      </c>
      <c r="K36">
        <f t="shared" si="1"/>
        <v>1.2521439022804104E-5</v>
      </c>
      <c r="L36">
        <f t="shared" si="2"/>
        <v>1.2521439022804104E-3</v>
      </c>
    </row>
    <row r="37" spans="1:14" x14ac:dyDescent="0.3">
      <c r="A37" t="s">
        <v>38</v>
      </c>
      <c r="E37" t="s">
        <v>119</v>
      </c>
      <c r="F37" t="s">
        <v>151</v>
      </c>
      <c r="G37">
        <v>9.3641768126656295</v>
      </c>
      <c r="H37">
        <f>AVERAGE(G37:G38)</f>
        <v>9.3531005753159988</v>
      </c>
      <c r="I37">
        <f>H37-3.32</f>
        <v>6.0331005753159985</v>
      </c>
    </row>
    <row r="38" spans="1:14" x14ac:dyDescent="0.3">
      <c r="A38" t="s">
        <v>39</v>
      </c>
      <c r="G38">
        <v>9.3420243379663699</v>
      </c>
    </row>
    <row r="39" spans="1:14" x14ac:dyDescent="0.3">
      <c r="A39" t="s">
        <v>40</v>
      </c>
      <c r="F39" t="s">
        <v>152</v>
      </c>
      <c r="G39">
        <v>9.4410594781343402</v>
      </c>
      <c r="H39">
        <f t="shared" ref="H39" si="5">AVERAGE(G39:G40)</f>
        <v>9.4235550375059844</v>
      </c>
      <c r="I39">
        <f t="shared" ref="I39" si="6">H39-3.32</f>
        <v>6.1035550375059842</v>
      </c>
    </row>
    <row r="40" spans="1:14" x14ac:dyDescent="0.3">
      <c r="A40" t="s">
        <v>41</v>
      </c>
      <c r="G40">
        <v>9.4060505968776305</v>
      </c>
    </row>
    <row r="41" spans="1:14" x14ac:dyDescent="0.3">
      <c r="A41" t="s">
        <v>42</v>
      </c>
      <c r="C41" t="s">
        <v>146</v>
      </c>
      <c r="D41" t="s">
        <v>153</v>
      </c>
      <c r="E41" t="s">
        <v>115</v>
      </c>
      <c r="F41" t="s">
        <v>148</v>
      </c>
      <c r="G41">
        <v>10.7787459033782</v>
      </c>
      <c r="I41">
        <v>2.12011478708349</v>
      </c>
      <c r="J41">
        <f>I41-G41</f>
        <v>-8.6586311162947105</v>
      </c>
      <c r="K41">
        <f>POWER(2,J41)</f>
        <v>2.4745276596306919E-3</v>
      </c>
      <c r="L41">
        <f>K41*100</f>
        <v>0.2474527659630692</v>
      </c>
      <c r="M41">
        <f>AVERAGE(L41:L42)</f>
        <v>0.24747849175635755</v>
      </c>
      <c r="N41">
        <f>STDEV(L41:L42)</f>
        <v>3.6381765771199648E-5</v>
      </c>
    </row>
    <row r="42" spans="1:14" x14ac:dyDescent="0.3">
      <c r="A42" t="s">
        <v>43</v>
      </c>
      <c r="G42">
        <v>10.778445962367</v>
      </c>
      <c r="I42">
        <v>2.12011478708349</v>
      </c>
      <c r="J42">
        <f t="shared" ref="J42:J56" si="7">I42-G42</f>
        <v>-8.6583311752835108</v>
      </c>
      <c r="K42">
        <f t="shared" ref="K42:K56" si="8">POWER(2,J42)</f>
        <v>2.4750421754964592E-3</v>
      </c>
      <c r="L42">
        <f t="shared" ref="L42:L56" si="9">K42*100</f>
        <v>0.24750421754964591</v>
      </c>
    </row>
    <row r="43" spans="1:14" x14ac:dyDescent="0.3">
      <c r="A43" t="s">
        <v>44</v>
      </c>
      <c r="F43" t="s">
        <v>112</v>
      </c>
      <c r="G43">
        <v>10.525529941158</v>
      </c>
      <c r="I43">
        <v>2.12011478708349</v>
      </c>
      <c r="J43">
        <f t="shared" si="7"/>
        <v>-8.405415154074511</v>
      </c>
      <c r="K43">
        <f t="shared" si="8"/>
        <v>2.9492929495318842E-3</v>
      </c>
      <c r="L43">
        <f t="shared" si="9"/>
        <v>0.29492929495318843</v>
      </c>
      <c r="M43">
        <f t="shared" ref="M43:M55" si="10">AVERAGE(L43:L44)</f>
        <v>0.28956125891418627</v>
      </c>
      <c r="N43">
        <f t="shared" ref="N43:N55" si="11">STDEV(L43:L44)</f>
        <v>7.5915493696644357E-3</v>
      </c>
    </row>
    <row r="44" spans="1:14" x14ac:dyDescent="0.3">
      <c r="A44" t="s">
        <v>45</v>
      </c>
      <c r="G44">
        <v>10.5790269205461</v>
      </c>
      <c r="I44">
        <v>2.12011478708349</v>
      </c>
      <c r="J44">
        <f t="shared" si="7"/>
        <v>-8.4589121334626114</v>
      </c>
      <c r="K44">
        <f t="shared" si="8"/>
        <v>2.8419322287518405E-3</v>
      </c>
      <c r="L44">
        <f t="shared" si="9"/>
        <v>0.28419322287518406</v>
      </c>
    </row>
    <row r="45" spans="1:14" x14ac:dyDescent="0.3">
      <c r="A45" t="s">
        <v>46</v>
      </c>
      <c r="F45" t="s">
        <v>149</v>
      </c>
      <c r="G45">
        <v>5.9068133671828198</v>
      </c>
      <c r="I45">
        <v>2.12011478708349</v>
      </c>
      <c r="J45">
        <f t="shared" si="7"/>
        <v>-3.7866985800993298</v>
      </c>
      <c r="K45">
        <f t="shared" si="8"/>
        <v>7.2458634075863976E-2</v>
      </c>
      <c r="L45">
        <f t="shared" si="9"/>
        <v>7.2458634075863975</v>
      </c>
      <c r="M45">
        <f t="shared" si="10"/>
        <v>7.4518974690123798</v>
      </c>
      <c r="N45">
        <f t="shared" si="11"/>
        <v>0.291376163979435</v>
      </c>
    </row>
    <row r="46" spans="1:14" x14ac:dyDescent="0.3">
      <c r="A46" t="s">
        <v>47</v>
      </c>
      <c r="G46">
        <v>5.8270162157480501</v>
      </c>
      <c r="I46">
        <v>2.12011478708349</v>
      </c>
      <c r="J46">
        <f t="shared" si="7"/>
        <v>-3.7069014286645601</v>
      </c>
      <c r="K46">
        <f t="shared" si="8"/>
        <v>7.6579315304383611E-2</v>
      </c>
      <c r="L46">
        <f t="shared" si="9"/>
        <v>7.6579315304383613</v>
      </c>
    </row>
    <row r="47" spans="1:14" x14ac:dyDescent="0.3">
      <c r="A47" t="s">
        <v>48</v>
      </c>
      <c r="F47" t="s">
        <v>150</v>
      </c>
      <c r="G47">
        <v>17.891960608676701</v>
      </c>
      <c r="I47">
        <v>2.12011478708349</v>
      </c>
      <c r="J47">
        <f t="shared" si="7"/>
        <v>-15.77184582159321</v>
      </c>
      <c r="K47">
        <f t="shared" si="8"/>
        <v>1.7873159075636564E-5</v>
      </c>
      <c r="L47">
        <f t="shared" si="9"/>
        <v>1.7873159075636564E-3</v>
      </c>
      <c r="M47">
        <f t="shared" si="10"/>
        <v>1.8131810797159774E-3</v>
      </c>
      <c r="N47">
        <f t="shared" si="11"/>
        <v>3.6578877250927046E-5</v>
      </c>
    </row>
    <row r="48" spans="1:14" x14ac:dyDescent="0.3">
      <c r="A48" t="s">
        <v>49</v>
      </c>
      <c r="G48">
        <v>17.850797497647601</v>
      </c>
      <c r="I48">
        <v>2.12011478708349</v>
      </c>
      <c r="J48">
        <f t="shared" si="7"/>
        <v>-15.73068271056411</v>
      </c>
      <c r="K48">
        <f t="shared" si="8"/>
        <v>1.8390462518682982E-5</v>
      </c>
      <c r="L48">
        <f t="shared" si="9"/>
        <v>1.8390462518682981E-3</v>
      </c>
    </row>
    <row r="49" spans="1:14" x14ac:dyDescent="0.3">
      <c r="A49" t="s">
        <v>50</v>
      </c>
      <c r="E49" t="s">
        <v>136</v>
      </c>
      <c r="F49" t="s">
        <v>148</v>
      </c>
      <c r="G49">
        <v>10.600305896465199</v>
      </c>
      <c r="I49">
        <v>1.98110375789263</v>
      </c>
      <c r="J49">
        <f t="shared" si="7"/>
        <v>-8.6192021385725699</v>
      </c>
      <c r="K49">
        <f t="shared" si="8"/>
        <v>2.543089341010267E-3</v>
      </c>
      <c r="L49">
        <f t="shared" si="9"/>
        <v>0.25430893410102673</v>
      </c>
      <c r="M49">
        <f t="shared" si="10"/>
        <v>0.24983665590486717</v>
      </c>
      <c r="N49">
        <f t="shared" si="11"/>
        <v>6.3247564797143264E-3</v>
      </c>
    </row>
    <row r="50" spans="1:14" x14ac:dyDescent="0.3">
      <c r="A50" t="s">
        <v>51</v>
      </c>
      <c r="G50">
        <v>10.651962230527801</v>
      </c>
      <c r="I50">
        <v>1.98110375789263</v>
      </c>
      <c r="J50">
        <f t="shared" si="7"/>
        <v>-8.670858472635171</v>
      </c>
      <c r="K50">
        <f t="shared" si="8"/>
        <v>2.4536437770870763E-3</v>
      </c>
      <c r="L50">
        <f t="shared" si="9"/>
        <v>0.24536437770870761</v>
      </c>
    </row>
    <row r="51" spans="1:14" x14ac:dyDescent="0.3">
      <c r="A51" t="s">
        <v>52</v>
      </c>
      <c r="F51" t="s">
        <v>112</v>
      </c>
      <c r="G51">
        <v>10.9297799651359</v>
      </c>
      <c r="I51">
        <v>1.98110375789263</v>
      </c>
      <c r="J51">
        <f t="shared" si="7"/>
        <v>-8.9486762072432704</v>
      </c>
      <c r="K51">
        <f t="shared" si="8"/>
        <v>2.0238580107797607E-3</v>
      </c>
      <c r="L51">
        <f t="shared" si="9"/>
        <v>0.20238580107797607</v>
      </c>
      <c r="M51">
        <f t="shared" si="10"/>
        <v>0.19520573406312605</v>
      </c>
      <c r="N51">
        <f t="shared" si="11"/>
        <v>1.0154148151148604E-2</v>
      </c>
    </row>
    <row r="52" spans="1:14" x14ac:dyDescent="0.3">
      <c r="A52" t="s">
        <v>53</v>
      </c>
      <c r="G52">
        <v>11.0359584274831</v>
      </c>
      <c r="I52">
        <v>1.98110375789263</v>
      </c>
      <c r="J52">
        <f t="shared" si="7"/>
        <v>-9.0548546695904708</v>
      </c>
      <c r="K52">
        <f t="shared" si="8"/>
        <v>1.8802566704827603E-3</v>
      </c>
      <c r="L52">
        <f t="shared" si="9"/>
        <v>0.18802566704827603</v>
      </c>
    </row>
    <row r="53" spans="1:14" x14ac:dyDescent="0.3">
      <c r="A53" t="s">
        <v>54</v>
      </c>
      <c r="F53" t="s">
        <v>149</v>
      </c>
      <c r="G53">
        <v>5.8541209725235399</v>
      </c>
      <c r="I53">
        <v>1.98110375789263</v>
      </c>
      <c r="J53">
        <f t="shared" si="7"/>
        <v>-3.8730172146309099</v>
      </c>
      <c r="K53">
        <f t="shared" si="8"/>
        <v>6.8250469721015644E-2</v>
      </c>
      <c r="L53">
        <f t="shared" si="9"/>
        <v>6.8250469721015641</v>
      </c>
      <c r="M53">
        <f t="shared" si="10"/>
        <v>7.3404963303687625</v>
      </c>
      <c r="N53">
        <f t="shared" si="11"/>
        <v>0.72895547317798037</v>
      </c>
    </row>
    <row r="54" spans="1:14" x14ac:dyDescent="0.3">
      <c r="A54" t="s">
        <v>55</v>
      </c>
      <c r="G54">
        <v>5.6511749919208603</v>
      </c>
      <c r="I54">
        <v>1.98110375789263</v>
      </c>
      <c r="J54">
        <f t="shared" si="7"/>
        <v>-3.6700712340282302</v>
      </c>
      <c r="K54">
        <f t="shared" si="8"/>
        <v>7.855945688635961E-2</v>
      </c>
      <c r="L54">
        <f t="shared" si="9"/>
        <v>7.8559456886359609</v>
      </c>
    </row>
    <row r="55" spans="1:14" x14ac:dyDescent="0.3">
      <c r="A55" t="s">
        <v>56</v>
      </c>
      <c r="F55" t="s">
        <v>150</v>
      </c>
      <c r="G55">
        <v>16.678231333884799</v>
      </c>
      <c r="I55">
        <v>1.98110375789263</v>
      </c>
      <c r="J55">
        <f t="shared" si="7"/>
        <v>-14.69712757599217</v>
      </c>
      <c r="K55">
        <f t="shared" si="8"/>
        <v>3.7646425757340792E-5</v>
      </c>
      <c r="L55">
        <f t="shared" si="9"/>
        <v>3.7646425757340792E-3</v>
      </c>
      <c r="M55">
        <f t="shared" si="10"/>
        <v>3.7161754101944092E-3</v>
      </c>
      <c r="N55">
        <f t="shared" si="11"/>
        <v>6.8542922835983271E-5</v>
      </c>
    </row>
    <row r="56" spans="1:14" x14ac:dyDescent="0.3">
      <c r="A56" t="s">
        <v>57</v>
      </c>
      <c r="G56">
        <v>16.715865350956602</v>
      </c>
      <c r="I56">
        <v>1.98110375789263</v>
      </c>
      <c r="J56">
        <f t="shared" si="7"/>
        <v>-14.734761593063972</v>
      </c>
      <c r="K56">
        <f t="shared" si="8"/>
        <v>3.6677082446547393E-5</v>
      </c>
      <c r="L56">
        <f t="shared" si="9"/>
        <v>3.6677082446547392E-3</v>
      </c>
    </row>
    <row r="57" spans="1:14" x14ac:dyDescent="0.3">
      <c r="A57" t="s">
        <v>58</v>
      </c>
      <c r="E57" t="s">
        <v>119</v>
      </c>
      <c r="F57" t="s">
        <v>151</v>
      </c>
      <c r="G57">
        <v>2.32326862112021</v>
      </c>
      <c r="H57">
        <f>AVERAGE(G57:G58)</f>
        <v>2.12011478708349</v>
      </c>
    </row>
    <row r="58" spans="1:14" x14ac:dyDescent="0.3">
      <c r="A58" t="s">
        <v>59</v>
      </c>
      <c r="G58">
        <v>1.9169609530467699</v>
      </c>
    </row>
    <row r="59" spans="1:14" x14ac:dyDescent="0.3">
      <c r="A59" t="s">
        <v>60</v>
      </c>
      <c r="F59" t="s">
        <v>152</v>
      </c>
      <c r="G59">
        <v>2.09885979495294</v>
      </c>
      <c r="H59">
        <f t="shared" ref="H59" si="12">AVERAGE(G59:G60)</f>
        <v>1.98110375789263</v>
      </c>
    </row>
    <row r="60" spans="1:14" x14ac:dyDescent="0.3">
      <c r="A60" t="s">
        <v>61</v>
      </c>
      <c r="G60">
        <v>1.8633477208323199</v>
      </c>
    </row>
    <row r="61" spans="1:14" x14ac:dyDescent="0.3">
      <c r="A61" t="s">
        <v>62</v>
      </c>
      <c r="C61" t="s">
        <v>154</v>
      </c>
      <c r="D61" t="s">
        <v>153</v>
      </c>
      <c r="E61" t="s">
        <v>115</v>
      </c>
      <c r="F61" t="s">
        <v>148</v>
      </c>
      <c r="G61">
        <v>10.663422543131301</v>
      </c>
      <c r="I61">
        <v>1.5653247207107901</v>
      </c>
      <c r="J61">
        <f>I61-G61</f>
        <v>-9.0980978224205096</v>
      </c>
      <c r="K61">
        <f>POWER(2,J61)</f>
        <v>1.8247343684613627E-3</v>
      </c>
      <c r="L61">
        <f>K61*100</f>
        <v>0.18247343684613626</v>
      </c>
      <c r="M61">
        <f>AVERAGE(L61:L62)</f>
        <v>0.18526080399419934</v>
      </c>
      <c r="N61">
        <f>STDEV(L61:L62)</f>
        <v>3.9419324241040153E-3</v>
      </c>
    </row>
    <row r="62" spans="1:14" x14ac:dyDescent="0.3">
      <c r="A62" t="s">
        <v>63</v>
      </c>
      <c r="G62">
        <v>10.6200067298206</v>
      </c>
      <c r="I62">
        <v>1.5653247207107901</v>
      </c>
      <c r="J62">
        <f t="shared" ref="J62:J76" si="13">I62-G62</f>
        <v>-9.0546820091098112</v>
      </c>
      <c r="K62">
        <f t="shared" ref="K62:K76" si="14">POWER(2,J62)</f>
        <v>1.8804817114226242E-3</v>
      </c>
      <c r="L62">
        <f t="shared" ref="L62:L76" si="15">K62*100</f>
        <v>0.18804817114226241</v>
      </c>
    </row>
    <row r="63" spans="1:14" x14ac:dyDescent="0.3">
      <c r="A63" t="s">
        <v>64</v>
      </c>
      <c r="F63" t="s">
        <v>112</v>
      </c>
      <c r="G63">
        <v>10.4578937334557</v>
      </c>
      <c r="I63">
        <v>1.5653247207107901</v>
      </c>
      <c r="J63">
        <f t="shared" si="13"/>
        <v>-8.8925690127449109</v>
      </c>
      <c r="K63">
        <f t="shared" si="14"/>
        <v>2.1041175011352296E-3</v>
      </c>
      <c r="L63">
        <f t="shared" si="15"/>
        <v>0.21041175011352298</v>
      </c>
      <c r="M63">
        <f t="shared" ref="M63:M75" si="16">AVERAGE(L63:L64)</f>
        <v>0.21181987552330009</v>
      </c>
      <c r="N63">
        <f t="shared" ref="N63:N75" si="17">STDEV(L63:L64)</f>
        <v>1.9913900520289627E-3</v>
      </c>
    </row>
    <row r="64" spans="1:14" x14ac:dyDescent="0.3">
      <c r="A64" t="s">
        <v>65</v>
      </c>
      <c r="G64">
        <v>10.438712101259201</v>
      </c>
      <c r="I64">
        <v>1.5653247207107901</v>
      </c>
      <c r="J64">
        <f t="shared" si="13"/>
        <v>-8.8733873805484116</v>
      </c>
      <c r="K64">
        <f t="shared" si="14"/>
        <v>2.1322800093307721E-3</v>
      </c>
      <c r="L64">
        <f t="shared" si="15"/>
        <v>0.2132280009330772</v>
      </c>
    </row>
    <row r="65" spans="1:14" x14ac:dyDescent="0.3">
      <c r="A65" t="s">
        <v>66</v>
      </c>
      <c r="F65" t="s">
        <v>149</v>
      </c>
      <c r="G65">
        <v>5.4870388885047303</v>
      </c>
      <c r="I65">
        <v>1.5653247207107901</v>
      </c>
      <c r="J65">
        <f t="shared" si="13"/>
        <v>-3.9217141677939402</v>
      </c>
      <c r="K65">
        <f t="shared" si="14"/>
        <v>6.598517929105524E-2</v>
      </c>
      <c r="L65">
        <f t="shared" si="15"/>
        <v>6.5985179291055243</v>
      </c>
      <c r="M65">
        <f t="shared" si="16"/>
        <v>6.2519430929231916</v>
      </c>
      <c r="N65">
        <f t="shared" si="17"/>
        <v>0.49013083370628913</v>
      </c>
    </row>
    <row r="66" spans="1:14" x14ac:dyDescent="0.3">
      <c r="A66" t="s">
        <v>67</v>
      </c>
      <c r="G66">
        <v>5.6471538820894702</v>
      </c>
      <c r="I66">
        <v>1.5653247207107901</v>
      </c>
      <c r="J66">
        <f t="shared" si="13"/>
        <v>-4.0818291613786801</v>
      </c>
      <c r="K66">
        <f t="shared" si="14"/>
        <v>5.9053682567408582E-2</v>
      </c>
      <c r="L66">
        <f t="shared" si="15"/>
        <v>5.9053682567408581</v>
      </c>
    </row>
    <row r="67" spans="1:14" x14ac:dyDescent="0.3">
      <c r="A67" t="s">
        <v>68</v>
      </c>
      <c r="F67" t="s">
        <v>150</v>
      </c>
      <c r="G67">
        <v>17.660007242626602</v>
      </c>
      <c r="I67">
        <v>1.5653247207107901</v>
      </c>
      <c r="J67">
        <f t="shared" si="13"/>
        <v>-16.094682521915811</v>
      </c>
      <c r="K67">
        <f t="shared" si="14"/>
        <v>1.4289524921830253E-5</v>
      </c>
      <c r="L67">
        <f t="shared" si="15"/>
        <v>1.4289524921830253E-3</v>
      </c>
      <c r="M67">
        <f t="shared" si="16"/>
        <v>1.3765978502451662E-3</v>
      </c>
      <c r="N67">
        <f t="shared" si="17"/>
        <v>7.4040644681707719E-5</v>
      </c>
    </row>
    <row r="68" spans="1:14" x14ac:dyDescent="0.3">
      <c r="A68" t="s">
        <v>69</v>
      </c>
      <c r="G68">
        <v>17.769797085694101</v>
      </c>
      <c r="I68">
        <v>1.5653247207107901</v>
      </c>
      <c r="J68">
        <f t="shared" si="13"/>
        <v>-16.20447236498331</v>
      </c>
      <c r="K68">
        <f t="shared" si="14"/>
        <v>1.3242432083073068E-5</v>
      </c>
      <c r="L68">
        <f t="shared" si="15"/>
        <v>1.3242432083073069E-3</v>
      </c>
    </row>
    <row r="69" spans="1:14" x14ac:dyDescent="0.3">
      <c r="A69" t="s">
        <v>70</v>
      </c>
      <c r="E69" t="s">
        <v>136</v>
      </c>
      <c r="F69" t="s">
        <v>148</v>
      </c>
      <c r="G69">
        <v>10.663358266684799</v>
      </c>
      <c r="I69">
        <v>1.07695220278891</v>
      </c>
      <c r="J69">
        <f t="shared" si="13"/>
        <v>-9.5864060638958897</v>
      </c>
      <c r="K69">
        <f t="shared" si="14"/>
        <v>1.3007811180865533E-3</v>
      </c>
      <c r="L69">
        <f t="shared" si="15"/>
        <v>0.13007811180865533</v>
      </c>
      <c r="M69">
        <f t="shared" si="16"/>
        <v>0.13486707681286847</v>
      </c>
      <c r="N69">
        <f t="shared" si="17"/>
        <v>6.772619258688343E-3</v>
      </c>
    </row>
    <row r="70" spans="1:14" x14ac:dyDescent="0.3">
      <c r="A70" t="s">
        <v>71</v>
      </c>
      <c r="G70">
        <v>10.560858498430401</v>
      </c>
      <c r="I70">
        <v>1.07695220278891</v>
      </c>
      <c r="J70">
        <f t="shared" si="13"/>
        <v>-9.483906295641491</v>
      </c>
      <c r="K70">
        <f t="shared" si="14"/>
        <v>1.3965604181708159E-3</v>
      </c>
      <c r="L70">
        <f t="shared" si="15"/>
        <v>0.13965604181708161</v>
      </c>
    </row>
    <row r="71" spans="1:14" x14ac:dyDescent="0.3">
      <c r="A71" t="s">
        <v>72</v>
      </c>
      <c r="F71" t="s">
        <v>112</v>
      </c>
      <c r="G71">
        <v>10.970316116321101</v>
      </c>
      <c r="I71">
        <v>1.07695220278891</v>
      </c>
      <c r="J71">
        <f t="shared" si="13"/>
        <v>-9.8933639135321911</v>
      </c>
      <c r="K71">
        <f t="shared" si="14"/>
        <v>1.051479243493057E-3</v>
      </c>
      <c r="L71">
        <f t="shared" si="15"/>
        <v>0.1051479243493057</v>
      </c>
      <c r="M71">
        <f t="shared" si="16"/>
        <v>0.10386285864295176</v>
      </c>
      <c r="N71">
        <f t="shared" si="17"/>
        <v>1.817357350466297E-3</v>
      </c>
    </row>
    <row r="72" spans="1:14" x14ac:dyDescent="0.3">
      <c r="A72" t="s">
        <v>73</v>
      </c>
      <c r="G72">
        <v>11.0060180517102</v>
      </c>
      <c r="I72">
        <v>1.07695220278891</v>
      </c>
      <c r="J72">
        <f t="shared" si="13"/>
        <v>-9.9290658489212902</v>
      </c>
      <c r="K72">
        <f t="shared" si="14"/>
        <v>1.0257779293659783E-3</v>
      </c>
      <c r="L72">
        <f t="shared" si="15"/>
        <v>0.10257779293659783</v>
      </c>
    </row>
    <row r="73" spans="1:14" x14ac:dyDescent="0.3">
      <c r="A73" t="s">
        <v>74</v>
      </c>
      <c r="F73" t="s">
        <v>149</v>
      </c>
      <c r="G73">
        <v>5.5464619884318198</v>
      </c>
      <c r="I73">
        <v>1.07695220278891</v>
      </c>
      <c r="J73">
        <f t="shared" si="13"/>
        <v>-4.4695097856429093</v>
      </c>
      <c r="K73">
        <f t="shared" si="14"/>
        <v>4.5138122268740033E-2</v>
      </c>
      <c r="L73">
        <f t="shared" si="15"/>
        <v>4.5138122268740037</v>
      </c>
      <c r="M73">
        <f t="shared" si="16"/>
        <v>4.361051831343369</v>
      </c>
      <c r="N73">
        <f t="shared" si="17"/>
        <v>0.21603582315290254</v>
      </c>
    </row>
    <row r="74" spans="1:14" x14ac:dyDescent="0.3">
      <c r="A74" t="s">
        <v>75</v>
      </c>
      <c r="G74">
        <v>5.6475737738548402</v>
      </c>
      <c r="I74">
        <v>1.07695220278891</v>
      </c>
      <c r="J74">
        <f t="shared" si="13"/>
        <v>-4.5706215710659297</v>
      </c>
      <c r="K74">
        <f t="shared" si="14"/>
        <v>4.2082914358127332E-2</v>
      </c>
      <c r="L74">
        <f t="shared" si="15"/>
        <v>4.2082914358127335</v>
      </c>
    </row>
    <row r="75" spans="1:14" x14ac:dyDescent="0.3">
      <c r="A75" t="s">
        <v>76</v>
      </c>
      <c r="F75" t="s">
        <v>150</v>
      </c>
      <c r="G75">
        <v>16.473480544423001</v>
      </c>
      <c r="I75">
        <v>1.07695220278891</v>
      </c>
      <c r="J75">
        <f t="shared" si="13"/>
        <v>-15.396528341634092</v>
      </c>
      <c r="K75">
        <f t="shared" si="14"/>
        <v>2.3183720912015205E-5</v>
      </c>
      <c r="L75">
        <f t="shared" si="15"/>
        <v>2.3183720912015207E-3</v>
      </c>
      <c r="M75">
        <f t="shared" si="16"/>
        <v>2.1612719656374287E-3</v>
      </c>
      <c r="N75">
        <f t="shared" si="17"/>
        <v>2.2217312822325476E-4</v>
      </c>
    </row>
    <row r="76" spans="1:14" x14ac:dyDescent="0.3">
      <c r="A76" t="s">
        <v>77</v>
      </c>
      <c r="G76">
        <v>16.683586465003401</v>
      </c>
      <c r="I76">
        <v>1.07695220278891</v>
      </c>
      <c r="J76">
        <f t="shared" si="13"/>
        <v>-15.606634262214492</v>
      </c>
      <c r="K76">
        <f t="shared" si="14"/>
        <v>2.0041718400733372E-5</v>
      </c>
      <c r="L76">
        <f t="shared" si="15"/>
        <v>2.0041718400733372E-3</v>
      </c>
    </row>
    <row r="77" spans="1:14" x14ac:dyDescent="0.3">
      <c r="A77" t="s">
        <v>78</v>
      </c>
      <c r="E77" t="s">
        <v>119</v>
      </c>
      <c r="F77" t="s">
        <v>151</v>
      </c>
      <c r="G77" t="s">
        <v>155</v>
      </c>
    </row>
    <row r="78" spans="1:14" x14ac:dyDescent="0.3">
      <c r="A78" t="s">
        <v>79</v>
      </c>
      <c r="G78">
        <v>1.5653247207107901</v>
      </c>
    </row>
    <row r="79" spans="1:14" x14ac:dyDescent="0.3">
      <c r="A79" t="s">
        <v>80</v>
      </c>
      <c r="F79" t="s">
        <v>152</v>
      </c>
      <c r="G79">
        <v>1.0747495913232299</v>
      </c>
      <c r="H79">
        <f>AVERAGE(G79:G80)</f>
        <v>1.07695220278891</v>
      </c>
    </row>
    <row r="80" spans="1:14" x14ac:dyDescent="0.3">
      <c r="A80" t="s">
        <v>81</v>
      </c>
      <c r="G80">
        <v>1.0791548142545899</v>
      </c>
    </row>
    <row r="86" spans="2:12" x14ac:dyDescent="0.3">
      <c r="B86" t="s">
        <v>147</v>
      </c>
      <c r="C86" t="s">
        <v>115</v>
      </c>
      <c r="D86" t="s">
        <v>148</v>
      </c>
      <c r="E86">
        <v>6.9451505183943885E-2</v>
      </c>
      <c r="F86">
        <v>4.8032203869554603E-3</v>
      </c>
      <c r="H86" t="s">
        <v>147</v>
      </c>
      <c r="I86" t="s">
        <v>156</v>
      </c>
      <c r="J86" t="s">
        <v>115</v>
      </c>
      <c r="K86">
        <v>6.9451505183943885E-2</v>
      </c>
      <c r="L86">
        <v>4.8032203869554603E-3</v>
      </c>
    </row>
    <row r="87" spans="2:12" x14ac:dyDescent="0.3">
      <c r="D87" t="s">
        <v>112</v>
      </c>
      <c r="E87">
        <v>0.15418932670051416</v>
      </c>
      <c r="F87">
        <v>2.3815883691572249E-4</v>
      </c>
      <c r="H87" s="1" t="s">
        <v>157</v>
      </c>
      <c r="J87" t="s">
        <v>136</v>
      </c>
      <c r="K87">
        <v>6.2591920750446589E-2</v>
      </c>
      <c r="L87">
        <v>3.45502747712069E-3</v>
      </c>
    </row>
    <row r="88" spans="2:12" x14ac:dyDescent="0.3">
      <c r="D88" t="s">
        <v>149</v>
      </c>
      <c r="E88">
        <v>1.4381198462777651</v>
      </c>
      <c r="F88">
        <v>9.4532690948784054E-2</v>
      </c>
    </row>
    <row r="89" spans="2:12" x14ac:dyDescent="0.3">
      <c r="D89" t="s">
        <v>150</v>
      </c>
      <c r="E89">
        <v>6.4563742503215391E-4</v>
      </c>
      <c r="F89">
        <v>2.222447208180279E-5</v>
      </c>
      <c r="I89" t="s">
        <v>158</v>
      </c>
      <c r="J89" t="s">
        <v>115</v>
      </c>
      <c r="K89">
        <v>0.15418932670051416</v>
      </c>
      <c r="L89">
        <v>2.3815883691572249E-4</v>
      </c>
    </row>
    <row r="90" spans="2:12" x14ac:dyDescent="0.3">
      <c r="J90" t="s">
        <v>136</v>
      </c>
      <c r="K90">
        <v>0.16878490029326809</v>
      </c>
      <c r="L90">
        <v>6.6863473752703803E-3</v>
      </c>
    </row>
    <row r="91" spans="2:12" x14ac:dyDescent="0.3">
      <c r="C91" t="s">
        <v>136</v>
      </c>
      <c r="D91" t="s">
        <v>148</v>
      </c>
      <c r="E91">
        <v>6.2591920750446589E-2</v>
      </c>
      <c r="F91">
        <v>3.45502747712069E-3</v>
      </c>
    </row>
    <row r="92" spans="2:12" x14ac:dyDescent="0.3">
      <c r="D92" t="s">
        <v>112</v>
      </c>
      <c r="E92">
        <v>0.16878490029326809</v>
      </c>
      <c r="F92">
        <v>6.6863473752703803E-3</v>
      </c>
      <c r="I92" t="s">
        <v>159</v>
      </c>
      <c r="J92" t="s">
        <v>115</v>
      </c>
      <c r="K92">
        <v>1.4381198462777651</v>
      </c>
      <c r="L92">
        <v>9.4532690948784054E-2</v>
      </c>
    </row>
    <row r="93" spans="2:12" x14ac:dyDescent="0.3">
      <c r="D93" t="s">
        <v>149</v>
      </c>
      <c r="E93">
        <v>1.345998065358895</v>
      </c>
      <c r="F93">
        <v>5.566926477529395E-2</v>
      </c>
      <c r="J93" t="s">
        <v>136</v>
      </c>
      <c r="K93">
        <v>1.345998065358895</v>
      </c>
      <c r="L93">
        <v>5.566926477529395E-2</v>
      </c>
    </row>
    <row r="94" spans="2:12" x14ac:dyDescent="0.3">
      <c r="D94" t="s">
        <v>150</v>
      </c>
      <c r="E94">
        <v>1.2264474023851704E-3</v>
      </c>
      <c r="F94">
        <v>3.6340338657367179E-5</v>
      </c>
    </row>
    <row r="96" spans="2:12" x14ac:dyDescent="0.3">
      <c r="G96" t="s">
        <v>160</v>
      </c>
    </row>
    <row r="97" spans="2:12" x14ac:dyDescent="0.3">
      <c r="B97" t="s">
        <v>153</v>
      </c>
      <c r="C97" t="s">
        <v>115</v>
      </c>
      <c r="D97" t="s">
        <v>148</v>
      </c>
      <c r="E97">
        <v>0.24747849175635755</v>
      </c>
      <c r="F97">
        <v>3.6381765771199648E-5</v>
      </c>
      <c r="G97">
        <f>E97/E99</f>
        <v>3.3210131082111703E-2</v>
      </c>
      <c r="H97" t="s">
        <v>153</v>
      </c>
      <c r="I97" t="s">
        <v>156</v>
      </c>
      <c r="J97" t="s">
        <v>115</v>
      </c>
      <c r="K97">
        <v>0.24747849175635755</v>
      </c>
      <c r="L97">
        <v>3.6381765771199648E-5</v>
      </c>
    </row>
    <row r="98" spans="2:12" x14ac:dyDescent="0.3">
      <c r="D98" t="s">
        <v>112</v>
      </c>
      <c r="E98">
        <v>0.28956125891418627</v>
      </c>
      <c r="F98">
        <v>7.5915493696644357E-3</v>
      </c>
      <c r="G98">
        <f>E98/E99</f>
        <v>3.8857386339289313E-2</v>
      </c>
      <c r="J98" t="s">
        <v>136</v>
      </c>
      <c r="K98">
        <v>0.24983665590486717</v>
      </c>
      <c r="L98">
        <v>6.3247564797143264E-3</v>
      </c>
    </row>
    <row r="99" spans="2:12" x14ac:dyDescent="0.3">
      <c r="D99" t="s">
        <v>149</v>
      </c>
      <c r="E99">
        <v>7.4518974690123798</v>
      </c>
      <c r="F99">
        <v>0.291376163979435</v>
      </c>
    </row>
    <row r="100" spans="2:12" x14ac:dyDescent="0.3">
      <c r="D100" t="s">
        <v>150</v>
      </c>
      <c r="E100">
        <v>1.8131810797159774E-3</v>
      </c>
      <c r="F100">
        <v>3.6578877250927046E-5</v>
      </c>
      <c r="I100" t="s">
        <v>158</v>
      </c>
      <c r="J100" t="s">
        <v>115</v>
      </c>
      <c r="K100">
        <v>0.28956125891418627</v>
      </c>
      <c r="L100">
        <v>7.5915493696644357E-3</v>
      </c>
    </row>
    <row r="101" spans="2:12" x14ac:dyDescent="0.3">
      <c r="H101" s="1" t="s">
        <v>161</v>
      </c>
      <c r="J101" t="s">
        <v>136</v>
      </c>
      <c r="K101">
        <v>0.19520573406312605</v>
      </c>
      <c r="L101">
        <v>1.0154148151148604E-2</v>
      </c>
    </row>
    <row r="102" spans="2:12" x14ac:dyDescent="0.3">
      <c r="C102" t="s">
        <v>136</v>
      </c>
      <c r="D102" t="s">
        <v>148</v>
      </c>
      <c r="E102">
        <v>0.24983665590486717</v>
      </c>
      <c r="F102">
        <v>6.3247564797143264E-3</v>
      </c>
      <c r="G102">
        <f>E102/E104</f>
        <v>3.4035390069095804E-2</v>
      </c>
    </row>
    <row r="103" spans="2:12" x14ac:dyDescent="0.3">
      <c r="D103" t="s">
        <v>112</v>
      </c>
      <c r="E103">
        <v>0.19520573406312605</v>
      </c>
      <c r="F103">
        <v>1.0154148151148604E-2</v>
      </c>
      <c r="G103">
        <f>E103/E104</f>
        <v>2.6592988440785659E-2</v>
      </c>
      <c r="I103" t="s">
        <v>159</v>
      </c>
      <c r="J103" t="s">
        <v>115</v>
      </c>
      <c r="K103">
        <v>7.4518974690123798</v>
      </c>
      <c r="L103">
        <v>0.291376163979435</v>
      </c>
    </row>
    <row r="104" spans="2:12" x14ac:dyDescent="0.3">
      <c r="D104" t="s">
        <v>149</v>
      </c>
      <c r="E104">
        <v>7.3404963303687625</v>
      </c>
      <c r="F104">
        <v>0.72895547317798037</v>
      </c>
      <c r="J104" t="s">
        <v>136</v>
      </c>
      <c r="K104">
        <v>7.3404963303687625</v>
      </c>
      <c r="L104">
        <v>0.72895547317798037</v>
      </c>
    </row>
    <row r="105" spans="2:12" x14ac:dyDescent="0.3">
      <c r="D105" t="s">
        <v>150</v>
      </c>
      <c r="E105">
        <v>3.7161754101944092E-3</v>
      </c>
      <c r="F105">
        <v>6.8542922835983271E-5</v>
      </c>
    </row>
    <row r="108" spans="2:12" x14ac:dyDescent="0.3">
      <c r="B108" t="s">
        <v>153</v>
      </c>
      <c r="C108" t="s">
        <v>115</v>
      </c>
      <c r="D108" t="s">
        <v>148</v>
      </c>
      <c r="E108">
        <v>0.18526080399419934</v>
      </c>
      <c r="F108">
        <v>3.9419324241040153E-3</v>
      </c>
      <c r="G108">
        <f>E108/E110</f>
        <v>2.9632516041917106E-2</v>
      </c>
    </row>
    <row r="109" spans="2:12" x14ac:dyDescent="0.3">
      <c r="D109" t="s">
        <v>112</v>
      </c>
      <c r="E109">
        <v>0.21181987552330009</v>
      </c>
      <c r="F109">
        <v>1.9913900520289627E-3</v>
      </c>
      <c r="G109">
        <f>E109/E110</f>
        <v>3.38806467645342E-2</v>
      </c>
    </row>
    <row r="110" spans="2:12" x14ac:dyDescent="0.3">
      <c r="D110" t="s">
        <v>149</v>
      </c>
      <c r="E110">
        <v>6.2519430929231916</v>
      </c>
      <c r="F110">
        <v>0.49013083370628913</v>
      </c>
    </row>
    <row r="111" spans="2:12" x14ac:dyDescent="0.3">
      <c r="D111" t="s">
        <v>150</v>
      </c>
      <c r="E111">
        <v>1.3765978502451662E-3</v>
      </c>
      <c r="F111">
        <v>7.4040644681707719E-5</v>
      </c>
      <c r="H111" t="s">
        <v>153</v>
      </c>
      <c r="I111" t="s">
        <v>156</v>
      </c>
      <c r="J111" t="s">
        <v>115</v>
      </c>
      <c r="K111">
        <v>0.18526080399419934</v>
      </c>
      <c r="L111">
        <v>3.9419324241040153E-3</v>
      </c>
    </row>
    <row r="112" spans="2:12" x14ac:dyDescent="0.3">
      <c r="H112" s="1" t="s">
        <v>162</v>
      </c>
      <c r="J112" t="s">
        <v>136</v>
      </c>
      <c r="K112">
        <v>0.13486707681286847</v>
      </c>
      <c r="L112">
        <v>6.772619258688343E-3</v>
      </c>
    </row>
    <row r="113" spans="3:12" x14ac:dyDescent="0.3">
      <c r="C113" t="s">
        <v>136</v>
      </c>
      <c r="D113" t="s">
        <v>148</v>
      </c>
      <c r="E113">
        <v>0.13486707681286847</v>
      </c>
      <c r="F113">
        <v>6.772619258688343E-3</v>
      </c>
      <c r="G113">
        <f>E113/E115</f>
        <v>3.0925355173163423E-2</v>
      </c>
    </row>
    <row r="114" spans="3:12" x14ac:dyDescent="0.3">
      <c r="D114" t="s">
        <v>112</v>
      </c>
      <c r="E114">
        <v>0.10386285864295176</v>
      </c>
      <c r="F114">
        <v>1.817357350466297E-3</v>
      </c>
      <c r="G114">
        <f>E114/E115</f>
        <v>2.3816011058726185E-2</v>
      </c>
      <c r="I114" t="s">
        <v>158</v>
      </c>
      <c r="J114" t="s">
        <v>115</v>
      </c>
      <c r="K114">
        <v>0.21181987552330009</v>
      </c>
      <c r="L114">
        <v>1.9913900520289627E-3</v>
      </c>
    </row>
    <row r="115" spans="3:12" x14ac:dyDescent="0.3">
      <c r="D115" t="s">
        <v>149</v>
      </c>
      <c r="E115">
        <v>4.361051831343369</v>
      </c>
      <c r="F115">
        <v>0.21603582315290254</v>
      </c>
      <c r="H115" s="1" t="s">
        <v>163</v>
      </c>
      <c r="J115" t="s">
        <v>136</v>
      </c>
      <c r="K115">
        <v>0.10386285864295176</v>
      </c>
      <c r="L115">
        <v>1.817357350466297E-3</v>
      </c>
    </row>
    <row r="116" spans="3:12" x14ac:dyDescent="0.3">
      <c r="D116" t="s">
        <v>150</v>
      </c>
      <c r="E116">
        <v>2.1612719656374287E-3</v>
      </c>
      <c r="F116">
        <v>2.2217312822325476E-4</v>
      </c>
    </row>
    <row r="117" spans="3:12" x14ac:dyDescent="0.3">
      <c r="I117" t="s">
        <v>159</v>
      </c>
      <c r="J117" t="s">
        <v>115</v>
      </c>
      <c r="K117">
        <v>6.2519430929231916</v>
      </c>
      <c r="L117">
        <v>0.49013083370628913</v>
      </c>
    </row>
    <row r="118" spans="3:12" x14ac:dyDescent="0.3">
      <c r="J118" t="s">
        <v>136</v>
      </c>
      <c r="K118">
        <v>4.361051831343369</v>
      </c>
      <c r="L118">
        <v>0.21603582315290254</v>
      </c>
    </row>
    <row r="133" spans="5:9" x14ac:dyDescent="0.3">
      <c r="E133" t="s">
        <v>153</v>
      </c>
      <c r="F133" t="s">
        <v>156</v>
      </c>
      <c r="G133" t="s">
        <v>115</v>
      </c>
      <c r="H133">
        <v>0.18526080399419934</v>
      </c>
      <c r="I133">
        <v>3.9419324241040153E-3</v>
      </c>
    </row>
    <row r="134" spans="5:9" x14ac:dyDescent="0.3">
      <c r="E134" t="s">
        <v>162</v>
      </c>
      <c r="G134" t="s">
        <v>150</v>
      </c>
      <c r="H134">
        <v>1.3765978502451662E-3</v>
      </c>
      <c r="I134">
        <v>7.4040644681707719E-5</v>
      </c>
    </row>
    <row r="135" spans="5:9" x14ac:dyDescent="0.3">
      <c r="G135" t="s">
        <v>136</v>
      </c>
      <c r="H135">
        <v>0.13486707681286847</v>
      </c>
      <c r="I135">
        <v>6.772619258688343E-3</v>
      </c>
    </row>
    <row r="136" spans="5:9" x14ac:dyDescent="0.3">
      <c r="G136" t="s">
        <v>150</v>
      </c>
      <c r="H136">
        <v>2.1612719656374287E-3</v>
      </c>
      <c r="I136">
        <v>2.2217312822325476E-4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938A-8E00-434F-848E-4391882BF4B7}">
  <dimension ref="A3:U80"/>
  <sheetViews>
    <sheetView topLeftCell="A34" workbookViewId="0">
      <selection activeCell="O49" sqref="O49"/>
    </sheetView>
  </sheetViews>
  <sheetFormatPr defaultRowHeight="14.4" x14ac:dyDescent="0.3"/>
  <sheetData>
    <row r="3" spans="1:2" x14ac:dyDescent="0.3">
      <c r="A3" t="s">
        <v>0</v>
      </c>
    </row>
    <row r="4" spans="1:2" x14ac:dyDescent="0.3">
      <c r="A4" t="s">
        <v>1</v>
      </c>
    </row>
    <row r="5" spans="1:2" x14ac:dyDescent="0.3">
      <c r="A5" t="s">
        <v>2</v>
      </c>
      <c r="B5" t="s">
        <v>164</v>
      </c>
    </row>
    <row r="6" spans="1:2" x14ac:dyDescent="0.3">
      <c r="A6" t="s">
        <v>3</v>
      </c>
      <c r="B6" t="s">
        <v>165</v>
      </c>
    </row>
    <row r="7" spans="1:2" x14ac:dyDescent="0.3">
      <c r="A7" t="s">
        <v>4</v>
      </c>
      <c r="B7">
        <v>20</v>
      </c>
    </row>
    <row r="8" spans="1:2" x14ac:dyDescent="0.3">
      <c r="A8" t="s">
        <v>5</v>
      </c>
      <c r="B8">
        <v>105</v>
      </c>
    </row>
    <row r="9" spans="1:2" x14ac:dyDescent="0.3">
      <c r="A9" t="s">
        <v>6</v>
      </c>
      <c r="B9" t="s">
        <v>7</v>
      </c>
    </row>
    <row r="10" spans="1:2" x14ac:dyDescent="0.3">
      <c r="A10" t="s">
        <v>8</v>
      </c>
      <c r="B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  <c r="B12" t="s">
        <v>13</v>
      </c>
    </row>
    <row r="13" spans="1:2" x14ac:dyDescent="0.3">
      <c r="A13" t="s">
        <v>14</v>
      </c>
      <c r="B13" t="s">
        <v>15</v>
      </c>
    </row>
    <row r="15" spans="1:2" x14ac:dyDescent="0.3">
      <c r="A15" t="s">
        <v>16</v>
      </c>
      <c r="B15" t="s">
        <v>17</v>
      </c>
    </row>
    <row r="16" spans="1:2" x14ac:dyDescent="0.3">
      <c r="A16" t="s">
        <v>18</v>
      </c>
      <c r="B16">
        <v>3</v>
      </c>
    </row>
    <row r="17" spans="1:21" x14ac:dyDescent="0.3">
      <c r="A17" t="s">
        <v>19</v>
      </c>
      <c r="B17">
        <v>5</v>
      </c>
    </row>
    <row r="20" spans="1:21" x14ac:dyDescent="0.3">
      <c r="A20" t="s">
        <v>20</v>
      </c>
      <c r="E20" t="s">
        <v>21</v>
      </c>
      <c r="K20" t="s">
        <v>124</v>
      </c>
      <c r="L20" t="s">
        <v>125</v>
      </c>
      <c r="N20" t="s">
        <v>166</v>
      </c>
      <c r="P20" t="s">
        <v>167</v>
      </c>
      <c r="R20" t="s">
        <v>124</v>
      </c>
      <c r="S20" t="s">
        <v>125</v>
      </c>
    </row>
    <row r="21" spans="1:21" x14ac:dyDescent="0.3">
      <c r="A21" t="s">
        <v>22</v>
      </c>
      <c r="B21" t="s">
        <v>147</v>
      </c>
      <c r="C21" t="s">
        <v>115</v>
      </c>
      <c r="D21" t="s">
        <v>168</v>
      </c>
      <c r="E21">
        <v>20.067316590101701</v>
      </c>
      <c r="G21">
        <v>9.5234686811533749</v>
      </c>
      <c r="H21">
        <f>G21-E21</f>
        <v>-10.543847908948326</v>
      </c>
      <c r="I21">
        <f>POWER(2,H21)</f>
        <v>6.6986225897062437E-4</v>
      </c>
      <c r="J21">
        <f>I21*100</f>
        <v>6.6986225897062435E-2</v>
      </c>
      <c r="K21">
        <f>AVERAGE(J21:J22)</f>
        <v>6.6654380812771211E-2</v>
      </c>
      <c r="L21">
        <f>STDEV(J21:J22)</f>
        <v>4.6929981881149198E-4</v>
      </c>
      <c r="N21">
        <f>K21/K25</f>
        <v>4.6446505673727106E-3</v>
      </c>
      <c r="P21" t="s">
        <v>147</v>
      </c>
      <c r="Q21" t="s">
        <v>115</v>
      </c>
      <c r="R21">
        <v>6.6654380812771211E-2</v>
      </c>
      <c r="S21">
        <v>4.6929981881149198E-4</v>
      </c>
    </row>
    <row r="22" spans="1:21" x14ac:dyDescent="0.3">
      <c r="A22" t="s">
        <v>23</v>
      </c>
      <c r="E22">
        <v>20.0816818938425</v>
      </c>
      <c r="G22">
        <v>9.5234686811533749</v>
      </c>
      <c r="H22">
        <f t="shared" ref="H22:H36" si="0">G22-E22</f>
        <v>-10.558213212689125</v>
      </c>
      <c r="I22">
        <f t="shared" ref="I22:I36" si="1">POWER(2,H22)</f>
        <v>6.6322535728479987E-4</v>
      </c>
      <c r="J22">
        <f t="shared" ref="J22:J36" si="2">I22*100</f>
        <v>6.6322535728479987E-2</v>
      </c>
      <c r="Q22" t="s">
        <v>114</v>
      </c>
      <c r="R22">
        <v>1.1470223471658887E-2</v>
      </c>
      <c r="S22">
        <v>1.0693423378233481E-3</v>
      </c>
    </row>
    <row r="23" spans="1:21" x14ac:dyDescent="0.3">
      <c r="A23" t="s">
        <v>24</v>
      </c>
      <c r="D23" t="s">
        <v>169</v>
      </c>
      <c r="E23">
        <v>16.171345265524302</v>
      </c>
      <c r="G23">
        <v>9.5234686811533749</v>
      </c>
      <c r="H23">
        <f t="shared" si="0"/>
        <v>-6.6478765843709269</v>
      </c>
      <c r="I23">
        <f t="shared" si="1"/>
        <v>9.9721715413515228E-3</v>
      </c>
      <c r="J23">
        <f t="shared" si="2"/>
        <v>0.99721715413515233</v>
      </c>
      <c r="K23">
        <f t="shared" ref="K23:K35" si="3">AVERAGE(J23:J24)</f>
        <v>1.0117890475100721</v>
      </c>
      <c r="L23">
        <f t="shared" ref="L23:L75" si="4">STDEV(J23:J24)</f>
        <v>2.060776924026634E-2</v>
      </c>
      <c r="N23">
        <f>K23/K25</f>
        <v>7.0504091648222592E-2</v>
      </c>
      <c r="Q23" t="s">
        <v>117</v>
      </c>
      <c r="R23">
        <v>2.2597926727754215E-2</v>
      </c>
      <c r="S23">
        <v>3.7375252100568291E-4</v>
      </c>
      <c r="U23" t="s">
        <v>132</v>
      </c>
    </row>
    <row r="24" spans="1:21" x14ac:dyDescent="0.3">
      <c r="A24" t="s">
        <v>25</v>
      </c>
      <c r="E24">
        <v>16.129786697437499</v>
      </c>
      <c r="G24">
        <v>9.5234686811533749</v>
      </c>
      <c r="H24">
        <f t="shared" si="0"/>
        <v>-6.6063180162841242</v>
      </c>
      <c r="I24">
        <f t="shared" si="1"/>
        <v>1.0263609408849921E-2</v>
      </c>
      <c r="J24">
        <f t="shared" si="2"/>
        <v>1.0263609408849921</v>
      </c>
      <c r="Q24" t="s">
        <v>114</v>
      </c>
      <c r="R24">
        <v>8.9131565629233592E-3</v>
      </c>
      <c r="S24">
        <v>2.2825908818099392E-4</v>
      </c>
    </row>
    <row r="25" spans="1:21" x14ac:dyDescent="0.3">
      <c r="A25" t="s">
        <v>26</v>
      </c>
      <c r="D25" t="s">
        <v>170</v>
      </c>
      <c r="E25">
        <v>12.386119223690301</v>
      </c>
      <c r="G25">
        <v>9.5234686811533749</v>
      </c>
      <c r="H25">
        <f t="shared" si="0"/>
        <v>-2.862650542536926</v>
      </c>
      <c r="I25">
        <f t="shared" si="1"/>
        <v>0.13748531707481415</v>
      </c>
      <c r="J25">
        <f t="shared" si="2"/>
        <v>13.748531707481416</v>
      </c>
      <c r="K25">
        <f t="shared" si="3"/>
        <v>14.350784810594455</v>
      </c>
      <c r="L25">
        <f t="shared" si="4"/>
        <v>0.85171450640374324</v>
      </c>
    </row>
    <row r="26" spans="1:21" x14ac:dyDescent="0.3">
      <c r="A26" t="s">
        <v>27</v>
      </c>
      <c r="E26">
        <v>12.264958158654199</v>
      </c>
      <c r="G26">
        <v>9.5234686811533749</v>
      </c>
      <c r="H26">
        <f t="shared" si="0"/>
        <v>-2.7414894775008243</v>
      </c>
      <c r="I26">
        <f t="shared" si="1"/>
        <v>0.14953037913707495</v>
      </c>
      <c r="J26">
        <f t="shared" si="2"/>
        <v>14.953037913707496</v>
      </c>
    </row>
    <row r="27" spans="1:21" x14ac:dyDescent="0.3">
      <c r="A27" t="s">
        <v>28</v>
      </c>
      <c r="D27" t="s">
        <v>114</v>
      </c>
      <c r="E27">
        <v>22.521185790883099</v>
      </c>
      <c r="G27">
        <v>9.5234686811533749</v>
      </c>
      <c r="H27">
        <f t="shared" si="0"/>
        <v>-12.997717109729724</v>
      </c>
      <c r="I27">
        <f t="shared" si="1"/>
        <v>1.2226362690143653E-4</v>
      </c>
      <c r="J27">
        <f t="shared" si="2"/>
        <v>1.2226362690143653E-2</v>
      </c>
      <c r="K27">
        <f t="shared" si="3"/>
        <v>1.1470223471658887E-2</v>
      </c>
      <c r="L27">
        <f t="shared" si="4"/>
        <v>1.0693423378233481E-3</v>
      </c>
    </row>
    <row r="28" spans="1:21" x14ac:dyDescent="0.3">
      <c r="A28" t="s">
        <v>29</v>
      </c>
      <c r="E28">
        <v>22.711672514455302</v>
      </c>
      <c r="G28">
        <v>9.5234686811533749</v>
      </c>
      <c r="H28">
        <f t="shared" si="0"/>
        <v>-13.188203833301927</v>
      </c>
      <c r="I28">
        <f t="shared" si="1"/>
        <v>1.0714084253174123E-4</v>
      </c>
      <c r="J28">
        <f t="shared" si="2"/>
        <v>1.0714084253174123E-2</v>
      </c>
    </row>
    <row r="29" spans="1:21" x14ac:dyDescent="0.3">
      <c r="A29" t="s">
        <v>30</v>
      </c>
      <c r="C29" t="s">
        <v>117</v>
      </c>
      <c r="D29" t="s">
        <v>168</v>
      </c>
      <c r="E29">
        <v>21.680352863729201</v>
      </c>
      <c r="G29">
        <v>9.5856053332991813</v>
      </c>
      <c r="H29">
        <f t="shared" si="0"/>
        <v>-12.09474753043002</v>
      </c>
      <c r="I29">
        <f t="shared" si="1"/>
        <v>2.2862209669842902E-4</v>
      </c>
      <c r="J29">
        <f t="shared" si="2"/>
        <v>2.2862209669842901E-2</v>
      </c>
      <c r="K29">
        <f t="shared" si="3"/>
        <v>2.2597926727754215E-2</v>
      </c>
      <c r="L29">
        <f t="shared" si="4"/>
        <v>3.7375252100568291E-4</v>
      </c>
      <c r="N29">
        <f>K29/K33</f>
        <v>1.4121063383289744E-3</v>
      </c>
    </row>
    <row r="30" spans="1:21" x14ac:dyDescent="0.3">
      <c r="A30" t="s">
        <v>31</v>
      </c>
      <c r="E30">
        <v>21.714099063450401</v>
      </c>
      <c r="G30">
        <v>9.5856053332991813</v>
      </c>
      <c r="H30">
        <f t="shared" si="0"/>
        <v>-12.12849373015122</v>
      </c>
      <c r="I30">
        <f t="shared" si="1"/>
        <v>2.2333643785665529E-4</v>
      </c>
      <c r="J30">
        <f t="shared" si="2"/>
        <v>2.2333643785665529E-2</v>
      </c>
    </row>
    <row r="31" spans="1:21" x14ac:dyDescent="0.3">
      <c r="A31" t="s">
        <v>32</v>
      </c>
      <c r="D31" t="s">
        <v>169</v>
      </c>
      <c r="E31">
        <v>16.0990746906933</v>
      </c>
      <c r="G31">
        <v>9.5856053332991813</v>
      </c>
      <c r="H31">
        <f t="shared" si="0"/>
        <v>-6.5134693573941185</v>
      </c>
      <c r="I31">
        <f t="shared" si="1"/>
        <v>1.0945871555125454E-2</v>
      </c>
      <c r="J31">
        <f t="shared" si="2"/>
        <v>1.0945871555125453</v>
      </c>
      <c r="K31">
        <f t="shared" si="3"/>
        <v>1.0674364819825448</v>
      </c>
      <c r="L31">
        <f t="shared" si="4"/>
        <v>3.8396850733690827E-2</v>
      </c>
      <c r="N31">
        <f>K31/K33</f>
        <v>6.6702305929679101E-2</v>
      </c>
    </row>
    <row r="32" spans="1:21" x14ac:dyDescent="0.3">
      <c r="A32" t="s">
        <v>33</v>
      </c>
      <c r="E32">
        <v>16.172481573756102</v>
      </c>
      <c r="G32">
        <v>9.5856053332991813</v>
      </c>
      <c r="H32">
        <f t="shared" si="0"/>
        <v>-6.5868762404569203</v>
      </c>
      <c r="I32">
        <f t="shared" si="1"/>
        <v>1.0402858084525443E-2</v>
      </c>
      <c r="J32">
        <f t="shared" si="2"/>
        <v>1.0402858084525444</v>
      </c>
    </row>
    <row r="33" spans="1:14" x14ac:dyDescent="0.3">
      <c r="A33" t="s">
        <v>34</v>
      </c>
      <c r="D33" t="s">
        <v>170</v>
      </c>
      <c r="E33">
        <v>12.3612132487841</v>
      </c>
      <c r="G33">
        <v>9.5856053332991813</v>
      </c>
      <c r="H33">
        <f t="shared" si="0"/>
        <v>-2.7756079154849189</v>
      </c>
      <c r="I33">
        <f t="shared" si="1"/>
        <v>0.14603560736343585</v>
      </c>
      <c r="J33">
        <f t="shared" si="2"/>
        <v>14.603560736343585</v>
      </c>
      <c r="K33">
        <f t="shared" si="3"/>
        <v>16.002992207014398</v>
      </c>
      <c r="L33">
        <f t="shared" si="4"/>
        <v>1.979094965434389</v>
      </c>
    </row>
    <row r="34" spans="1:14" x14ac:dyDescent="0.3">
      <c r="A34" t="s">
        <v>35</v>
      </c>
      <c r="E34">
        <v>12.1082451804876</v>
      </c>
      <c r="G34">
        <v>9.5856053332991813</v>
      </c>
      <c r="H34">
        <f t="shared" si="0"/>
        <v>-2.5226398471884188</v>
      </c>
      <c r="I34">
        <f t="shared" si="1"/>
        <v>0.17402423677685211</v>
      </c>
      <c r="J34">
        <f t="shared" si="2"/>
        <v>17.40242367768521</v>
      </c>
    </row>
    <row r="35" spans="1:14" x14ac:dyDescent="0.3">
      <c r="A35" t="s">
        <v>36</v>
      </c>
      <c r="D35" t="s">
        <v>114</v>
      </c>
      <c r="E35">
        <v>23.065673783818202</v>
      </c>
      <c r="G35">
        <v>9.5856053332991813</v>
      </c>
      <c r="H35">
        <f t="shared" si="0"/>
        <v>-13.48006845051902</v>
      </c>
      <c r="I35">
        <f t="shared" si="1"/>
        <v>8.7517530138031207E-5</v>
      </c>
      <c r="J35">
        <f t="shared" si="2"/>
        <v>8.7517530138031211E-3</v>
      </c>
      <c r="K35">
        <f t="shared" si="3"/>
        <v>8.9131565629233592E-3</v>
      </c>
      <c r="L35">
        <f t="shared" si="4"/>
        <v>2.2825908818099392E-4</v>
      </c>
    </row>
    <row r="36" spans="1:14" x14ac:dyDescent="0.3">
      <c r="A36" t="s">
        <v>37</v>
      </c>
      <c r="E36">
        <v>23.013418097360901</v>
      </c>
      <c r="G36">
        <v>9.5856053332991813</v>
      </c>
      <c r="H36">
        <f t="shared" si="0"/>
        <v>-13.42781276406172</v>
      </c>
      <c r="I36">
        <f t="shared" si="1"/>
        <v>9.0745601120435993E-5</v>
      </c>
      <c r="J36">
        <f t="shared" si="2"/>
        <v>9.074560112043599E-3</v>
      </c>
    </row>
    <row r="37" spans="1:14" x14ac:dyDescent="0.3">
      <c r="A37" t="s">
        <v>38</v>
      </c>
      <c r="C37" t="s">
        <v>119</v>
      </c>
      <c r="D37" t="s">
        <v>115</v>
      </c>
      <c r="E37">
        <v>9.5563879983990994</v>
      </c>
      <c r="F37">
        <f>AVERAGE(E37:E38)</f>
        <v>9.5234686811533749</v>
      </c>
    </row>
    <row r="38" spans="1:14" x14ac:dyDescent="0.3">
      <c r="A38" t="s">
        <v>39</v>
      </c>
      <c r="E38">
        <v>9.4905493639076504</v>
      </c>
    </row>
    <row r="39" spans="1:14" x14ac:dyDescent="0.3">
      <c r="A39" t="s">
        <v>40</v>
      </c>
      <c r="D39" t="s">
        <v>117</v>
      </c>
      <c r="E39">
        <v>9.5851356786791602</v>
      </c>
      <c r="F39">
        <f t="shared" ref="F39" si="5">AVERAGE(E39:E40)</f>
        <v>9.5856053332991813</v>
      </c>
    </row>
    <row r="40" spans="1:14" x14ac:dyDescent="0.3">
      <c r="A40" t="s">
        <v>41</v>
      </c>
      <c r="E40">
        <v>9.5860749879192007</v>
      </c>
    </row>
    <row r="41" spans="1:14" x14ac:dyDescent="0.3">
      <c r="A41" t="s">
        <v>42</v>
      </c>
      <c r="B41" t="s">
        <v>171</v>
      </c>
      <c r="C41" t="s">
        <v>115</v>
      </c>
      <c r="D41" t="s">
        <v>168</v>
      </c>
      <c r="E41">
        <v>14.0810333733832</v>
      </c>
      <c r="G41">
        <v>2.4245082207254347</v>
      </c>
      <c r="H41">
        <f>G41-E41</f>
        <v>-11.656525152657764</v>
      </c>
      <c r="I41">
        <f>POWER(2,H41)</f>
        <v>3.0976780889564964E-4</v>
      </c>
      <c r="J41">
        <f>I41*100</f>
        <v>3.0976780889564966E-2</v>
      </c>
      <c r="K41">
        <f>AVERAGE(J41:J42)</f>
        <v>3.0148280551747061E-2</v>
      </c>
      <c r="L41">
        <f t="shared" si="4"/>
        <v>1.171676414172772E-3</v>
      </c>
      <c r="N41">
        <f>K41/K45</f>
        <v>3.0281734494597549E-3</v>
      </c>
    </row>
    <row r="42" spans="1:14" x14ac:dyDescent="0.3">
      <c r="A42" t="s">
        <v>43</v>
      </c>
      <c r="E42">
        <v>14.160346311450599</v>
      </c>
      <c r="G42">
        <v>2.4245082207254347</v>
      </c>
      <c r="H42">
        <f t="shared" ref="H42:H56" si="6">G42-E42</f>
        <v>-11.735838090725164</v>
      </c>
      <c r="I42">
        <f t="shared" ref="I42:I56" si="7">POWER(2,H42)</f>
        <v>2.9319780213929154E-4</v>
      </c>
      <c r="J42">
        <f t="shared" ref="J42:J56" si="8">I42*100</f>
        <v>2.9319780213929156E-2</v>
      </c>
    </row>
    <row r="43" spans="1:14" x14ac:dyDescent="0.3">
      <c r="A43" t="s">
        <v>44</v>
      </c>
      <c r="D43" t="s">
        <v>169</v>
      </c>
      <c r="E43">
        <v>11.4333598066218</v>
      </c>
      <c r="G43">
        <v>2.4245082207254347</v>
      </c>
      <c r="H43">
        <f t="shared" si="6"/>
        <v>-9.008851585896366</v>
      </c>
      <c r="I43">
        <f t="shared" si="7"/>
        <v>1.9411783821138176E-3</v>
      </c>
      <c r="J43">
        <f t="shared" si="8"/>
        <v>0.19411783821138176</v>
      </c>
      <c r="K43">
        <f t="shared" ref="K43:K55" si="9">AVERAGE(J43:J44)</f>
        <v>0.19245713473405313</v>
      </c>
      <c r="L43">
        <f t="shared" si="4"/>
        <v>2.3485893807183148E-3</v>
      </c>
      <c r="N43">
        <f>K43/K45</f>
        <v>1.9330906270440228E-2</v>
      </c>
    </row>
    <row r="44" spans="1:14" x14ac:dyDescent="0.3">
      <c r="A44" t="s">
        <v>45</v>
      </c>
      <c r="E44">
        <v>11.4582583186163</v>
      </c>
      <c r="G44">
        <v>2.4245082207254347</v>
      </c>
      <c r="H44">
        <f t="shared" si="6"/>
        <v>-9.0337500978908665</v>
      </c>
      <c r="I44">
        <f t="shared" si="7"/>
        <v>1.9079643125672449E-3</v>
      </c>
      <c r="J44">
        <f t="shared" si="8"/>
        <v>0.19079643125672449</v>
      </c>
    </row>
    <row r="45" spans="1:14" x14ac:dyDescent="0.3">
      <c r="A45" t="s">
        <v>46</v>
      </c>
      <c r="D45" t="s">
        <v>170</v>
      </c>
      <c r="E45">
        <v>5.9474124514389297</v>
      </c>
      <c r="G45">
        <v>2.4245082207254347</v>
      </c>
      <c r="H45">
        <f t="shared" si="6"/>
        <v>-3.522904230713495</v>
      </c>
      <c r="I45">
        <f t="shared" si="7"/>
        <v>8.6996174296161285E-2</v>
      </c>
      <c r="J45">
        <f t="shared" si="8"/>
        <v>8.6996174296161293</v>
      </c>
      <c r="K45">
        <f t="shared" si="9"/>
        <v>9.9559292276093707</v>
      </c>
      <c r="L45">
        <f t="shared" si="4"/>
        <v>1.7766931832913655</v>
      </c>
    </row>
    <row r="46" spans="1:14" x14ac:dyDescent="0.3">
      <c r="A46" t="s">
        <v>47</v>
      </c>
      <c r="E46">
        <v>5.5813616526884298</v>
      </c>
      <c r="G46">
        <v>2.4245082207254347</v>
      </c>
      <c r="H46">
        <f t="shared" si="6"/>
        <v>-3.1568534319629951</v>
      </c>
      <c r="I46">
        <f t="shared" si="7"/>
        <v>0.11212241025602612</v>
      </c>
      <c r="J46">
        <f t="shared" si="8"/>
        <v>11.212241025602612</v>
      </c>
    </row>
    <row r="47" spans="1:14" x14ac:dyDescent="0.3">
      <c r="A47" t="s">
        <v>48</v>
      </c>
      <c r="D47" t="s">
        <v>114</v>
      </c>
      <c r="E47">
        <v>16.598789143470199</v>
      </c>
      <c r="G47">
        <v>2.4245082207254347</v>
      </c>
      <c r="H47">
        <f t="shared" si="6"/>
        <v>-14.174280922744764</v>
      </c>
      <c r="I47">
        <f t="shared" si="7"/>
        <v>5.4089912050585355E-5</v>
      </c>
      <c r="J47">
        <f t="shared" si="8"/>
        <v>5.4089912050585354E-3</v>
      </c>
      <c r="K47">
        <f t="shared" si="9"/>
        <v>5.4791574997636872E-3</v>
      </c>
      <c r="L47">
        <f t="shared" si="4"/>
        <v>9.9230125593492485E-5</v>
      </c>
    </row>
    <row r="48" spans="1:14" x14ac:dyDescent="0.3">
      <c r="A48" t="s">
        <v>49</v>
      </c>
      <c r="E48">
        <v>16.561836710690802</v>
      </c>
      <c r="G48">
        <v>2.4245082207254347</v>
      </c>
      <c r="H48">
        <f t="shared" si="6"/>
        <v>-14.137328489965366</v>
      </c>
      <c r="I48">
        <f t="shared" si="7"/>
        <v>5.5493237944688379E-5</v>
      </c>
      <c r="J48">
        <f t="shared" si="8"/>
        <v>5.549323794468838E-3</v>
      </c>
    </row>
    <row r="49" spans="1:14" x14ac:dyDescent="0.3">
      <c r="A49" t="s">
        <v>50</v>
      </c>
      <c r="C49" t="s">
        <v>117</v>
      </c>
      <c r="D49" t="s">
        <v>168</v>
      </c>
      <c r="E49">
        <v>15.9296515763616</v>
      </c>
      <c r="G49">
        <v>1.6781503882845201</v>
      </c>
      <c r="H49">
        <f t="shared" si="6"/>
        <v>-14.25150118807708</v>
      </c>
      <c r="I49">
        <f t="shared" si="7"/>
        <v>5.127086672187327E-5</v>
      </c>
      <c r="J49">
        <f t="shared" si="8"/>
        <v>5.127086672187327E-3</v>
      </c>
      <c r="K49">
        <f t="shared" si="9"/>
        <v>4.9417123530273045E-3</v>
      </c>
      <c r="L49">
        <f t="shared" si="4"/>
        <v>2.6215887627178313E-4</v>
      </c>
      <c r="N49">
        <f>K49/K53</f>
        <v>6.6660771292567514E-4</v>
      </c>
    </row>
    <row r="50" spans="1:14" x14ac:dyDescent="0.3">
      <c r="A50" t="s">
        <v>51</v>
      </c>
      <c r="E50">
        <v>16.037939611377499</v>
      </c>
      <c r="G50">
        <v>1.6781503882845201</v>
      </c>
      <c r="H50">
        <f t="shared" si="6"/>
        <v>-14.35978922309298</v>
      </c>
      <c r="I50">
        <f t="shared" si="7"/>
        <v>4.7563380338672807E-5</v>
      </c>
      <c r="J50">
        <f t="shared" si="8"/>
        <v>4.7563380338672811E-3</v>
      </c>
    </row>
    <row r="51" spans="1:14" x14ac:dyDescent="0.3">
      <c r="A51" t="s">
        <v>52</v>
      </c>
      <c r="D51" t="s">
        <v>169</v>
      </c>
      <c r="E51">
        <v>11.5693458799817</v>
      </c>
      <c r="G51">
        <v>1.6781503882845201</v>
      </c>
      <c r="H51">
        <f t="shared" si="6"/>
        <v>-9.8911954916971805</v>
      </c>
      <c r="I51">
        <f t="shared" si="7"/>
        <v>1.0530608424056652E-3</v>
      </c>
      <c r="J51">
        <f t="shared" si="8"/>
        <v>0.10530608424056652</v>
      </c>
      <c r="K51">
        <f t="shared" si="9"/>
        <v>0.10286012646973812</v>
      </c>
      <c r="L51">
        <f t="shared" si="4"/>
        <v>3.4591066524973855E-3</v>
      </c>
      <c r="N51">
        <f>K51/K53</f>
        <v>1.3875221534339875E-2</v>
      </c>
    </row>
    <row r="52" spans="1:14" x14ac:dyDescent="0.3">
      <c r="A52" t="s">
        <v>53</v>
      </c>
      <c r="E52">
        <v>11.637971821293</v>
      </c>
      <c r="G52">
        <v>1.6781503882845201</v>
      </c>
      <c r="H52">
        <f t="shared" si="6"/>
        <v>-9.9598214330084804</v>
      </c>
      <c r="I52">
        <f t="shared" si="7"/>
        <v>1.0041416869890972E-3</v>
      </c>
      <c r="J52">
        <f t="shared" si="8"/>
        <v>0.10041416869890972</v>
      </c>
    </row>
    <row r="53" spans="1:14" x14ac:dyDescent="0.3">
      <c r="A53" t="s">
        <v>54</v>
      </c>
      <c r="D53" t="s">
        <v>170</v>
      </c>
      <c r="E53">
        <v>5.4539563199294596</v>
      </c>
      <c r="G53">
        <v>1.6781503882845201</v>
      </c>
      <c r="H53">
        <f t="shared" si="6"/>
        <v>-3.7758059316449395</v>
      </c>
      <c r="I53">
        <f t="shared" si="7"/>
        <v>7.3007782358795362E-2</v>
      </c>
      <c r="J53">
        <f t="shared" si="8"/>
        <v>7.3007782358795366</v>
      </c>
      <c r="K53">
        <f t="shared" si="9"/>
        <v>7.4132240854799276</v>
      </c>
      <c r="L53">
        <f t="shared" si="4"/>
        <v>0.1590224455374383</v>
      </c>
    </row>
    <row r="54" spans="1:14" x14ac:dyDescent="0.3">
      <c r="A54" t="s">
        <v>55</v>
      </c>
      <c r="E54">
        <v>5.4101865617686498</v>
      </c>
      <c r="G54">
        <v>1.6781503882845201</v>
      </c>
      <c r="H54">
        <f t="shared" si="6"/>
        <v>-3.7320361734841296</v>
      </c>
      <c r="I54">
        <f t="shared" si="7"/>
        <v>7.5256699350803188E-2</v>
      </c>
      <c r="J54">
        <f t="shared" si="8"/>
        <v>7.5256699350803187</v>
      </c>
    </row>
    <row r="55" spans="1:14" x14ac:dyDescent="0.3">
      <c r="A55" t="s">
        <v>56</v>
      </c>
      <c r="D55" t="s">
        <v>114</v>
      </c>
      <c r="E55">
        <v>17.198696386391902</v>
      </c>
      <c r="G55">
        <v>1.6781503882845201</v>
      </c>
      <c r="H55">
        <f t="shared" si="6"/>
        <v>-15.520545998107382</v>
      </c>
      <c r="I55">
        <f t="shared" si="7"/>
        <v>2.1274046564491253E-5</v>
      </c>
      <c r="J55">
        <f t="shared" si="8"/>
        <v>2.1274046564491254E-3</v>
      </c>
      <c r="K55">
        <f t="shared" si="9"/>
        <v>2.0963455429321085E-3</v>
      </c>
      <c r="L55">
        <f t="shared" si="4"/>
        <v>4.3924219571050539E-5</v>
      </c>
    </row>
    <row r="56" spans="1:14" x14ac:dyDescent="0.3">
      <c r="A56" t="s">
        <v>57</v>
      </c>
      <c r="E56">
        <v>17.241448983429901</v>
      </c>
      <c r="G56">
        <v>1.6781503882845201</v>
      </c>
      <c r="H56">
        <f t="shared" si="6"/>
        <v>-15.563298595145381</v>
      </c>
      <c r="I56">
        <f t="shared" si="7"/>
        <v>2.0652864294150919E-5</v>
      </c>
      <c r="J56">
        <f t="shared" si="8"/>
        <v>2.065286429415092E-3</v>
      </c>
    </row>
    <row r="57" spans="1:14" x14ac:dyDescent="0.3">
      <c r="A57" t="s">
        <v>58</v>
      </c>
      <c r="C57" t="s">
        <v>119</v>
      </c>
      <c r="D57" t="s">
        <v>115</v>
      </c>
      <c r="E57">
        <v>2.79791834213357</v>
      </c>
      <c r="F57">
        <f>AVERAGE(E57:E58)</f>
        <v>2.4245082207254347</v>
      </c>
    </row>
    <row r="58" spans="1:14" x14ac:dyDescent="0.3">
      <c r="A58" t="s">
        <v>59</v>
      </c>
      <c r="E58">
        <v>2.0510980993172998</v>
      </c>
    </row>
    <row r="59" spans="1:14" x14ac:dyDescent="0.3">
      <c r="A59" t="s">
        <v>60</v>
      </c>
      <c r="D59" t="s">
        <v>117</v>
      </c>
      <c r="E59">
        <v>1.7977505483081999</v>
      </c>
      <c r="F59">
        <f t="shared" ref="F59" si="10">AVERAGE(E59:E60)</f>
        <v>1.6781503882845201</v>
      </c>
    </row>
    <row r="60" spans="1:14" x14ac:dyDescent="0.3">
      <c r="A60" t="s">
        <v>61</v>
      </c>
      <c r="E60">
        <v>1.5585502282608401</v>
      </c>
    </row>
    <row r="61" spans="1:14" x14ac:dyDescent="0.3">
      <c r="A61" t="s">
        <v>62</v>
      </c>
      <c r="B61" t="s">
        <v>172</v>
      </c>
      <c r="C61" t="s">
        <v>115</v>
      </c>
      <c r="D61" t="s">
        <v>168</v>
      </c>
      <c r="E61">
        <v>14.113070237282701</v>
      </c>
      <c r="G61">
        <v>1.2908938219032899</v>
      </c>
      <c r="H61">
        <f>G61-E61</f>
        <v>-12.82217641537941</v>
      </c>
      <c r="I61">
        <f>POWER(2,H61)</f>
        <v>1.3808302393908831E-4</v>
      </c>
      <c r="J61">
        <f>I61*100</f>
        <v>1.3808302393908831E-2</v>
      </c>
      <c r="K61">
        <f>AVERAGE(J61:J62)</f>
        <v>1.4621157218654802E-2</v>
      </c>
      <c r="L61">
        <f t="shared" si="4"/>
        <v>1.1495503173961589E-3</v>
      </c>
      <c r="N61">
        <f>K61/K65</f>
        <v>3.5389661247288381E-3</v>
      </c>
    </row>
    <row r="62" spans="1:14" x14ac:dyDescent="0.3">
      <c r="A62" t="s">
        <v>63</v>
      </c>
      <c r="E62">
        <v>13.952493064836201</v>
      </c>
      <c r="G62">
        <v>1.2908938219032899</v>
      </c>
      <c r="H62">
        <f t="shared" ref="H62:H76" si="11">G62-E62</f>
        <v>-12.661599242932912</v>
      </c>
      <c r="I62">
        <f t="shared" ref="I62:I76" si="12">POWER(2,H62)</f>
        <v>1.5434012043400775E-4</v>
      </c>
      <c r="J62">
        <f t="shared" ref="J62:J76" si="13">I62*100</f>
        <v>1.5434012043400775E-2</v>
      </c>
    </row>
    <row r="63" spans="1:14" x14ac:dyDescent="0.3">
      <c r="A63" t="s">
        <v>64</v>
      </c>
      <c r="D63" t="s">
        <v>169</v>
      </c>
      <c r="E63">
        <v>11.3413807655801</v>
      </c>
      <c r="G63">
        <v>1.2908938219032899</v>
      </c>
      <c r="H63">
        <f t="shared" si="11"/>
        <v>-10.050486943676809</v>
      </c>
      <c r="I63">
        <f t="shared" si="12"/>
        <v>9.4297886484074451E-4</v>
      </c>
      <c r="J63">
        <f t="shared" si="13"/>
        <v>9.4297886484074445E-2</v>
      </c>
      <c r="K63">
        <f t="shared" ref="K63:K75" si="14">AVERAGE(J63:J64)</f>
        <v>9.6214621752250623E-2</v>
      </c>
      <c r="L63">
        <f t="shared" si="4"/>
        <v>2.7106730117335831E-3</v>
      </c>
      <c r="N63">
        <f>K63/K65</f>
        <v>2.3288189983374008E-2</v>
      </c>
    </row>
    <row r="64" spans="1:14" x14ac:dyDescent="0.3">
      <c r="A64" t="s">
        <v>65</v>
      </c>
      <c r="E64">
        <v>11.2838919907035</v>
      </c>
      <c r="G64">
        <v>1.2908938219032899</v>
      </c>
      <c r="H64">
        <f t="shared" si="11"/>
        <v>-9.9929981688002094</v>
      </c>
      <c r="I64">
        <f t="shared" si="12"/>
        <v>9.8131357020426807E-4</v>
      </c>
      <c r="J64">
        <f t="shared" si="13"/>
        <v>9.8131357020426802E-2</v>
      </c>
    </row>
    <row r="65" spans="1:14" x14ac:dyDescent="0.3">
      <c r="A65" t="s">
        <v>66</v>
      </c>
      <c r="D65" t="s">
        <v>170</v>
      </c>
      <c r="E65">
        <v>5.9816976971284896</v>
      </c>
      <c r="G65">
        <v>1.2908938219032899</v>
      </c>
      <c r="H65">
        <f t="shared" si="11"/>
        <v>-4.6908038752251997</v>
      </c>
      <c r="I65">
        <f t="shared" si="12"/>
        <v>3.8719285076715924E-2</v>
      </c>
      <c r="J65">
        <f t="shared" si="13"/>
        <v>3.8719285076715924</v>
      </c>
      <c r="K65">
        <f t="shared" si="14"/>
        <v>4.1314770199375959</v>
      </c>
      <c r="L65">
        <f t="shared" si="4"/>
        <v>0.3670570261403418</v>
      </c>
    </row>
    <row r="66" spans="1:14" x14ac:dyDescent="0.3">
      <c r="A66" t="s">
        <v>67</v>
      </c>
      <c r="E66">
        <v>5.8001920884464404</v>
      </c>
      <c r="G66">
        <v>1.2908938219032899</v>
      </c>
      <c r="H66">
        <f t="shared" si="11"/>
        <v>-4.5092982665431505</v>
      </c>
      <c r="I66">
        <f t="shared" si="12"/>
        <v>4.3910255322035997E-2</v>
      </c>
      <c r="J66">
        <f t="shared" si="13"/>
        <v>4.3910255322035994</v>
      </c>
    </row>
    <row r="67" spans="1:14" x14ac:dyDescent="0.3">
      <c r="A67" t="s">
        <v>68</v>
      </c>
      <c r="D67" t="s">
        <v>114</v>
      </c>
      <c r="E67">
        <v>16.654940275969299</v>
      </c>
      <c r="G67">
        <v>1.2908938219032899</v>
      </c>
      <c r="H67">
        <f t="shared" si="11"/>
        <v>-15.36404645406601</v>
      </c>
      <c r="I67">
        <f t="shared" si="12"/>
        <v>2.3711616514206135E-5</v>
      </c>
      <c r="J67">
        <f t="shared" si="13"/>
        <v>2.3711616514206137E-3</v>
      </c>
      <c r="K67">
        <f t="shared" si="14"/>
        <v>2.263063641573167E-3</v>
      </c>
      <c r="L67">
        <f t="shared" si="4"/>
        <v>1.5287367159179982E-4</v>
      </c>
    </row>
    <row r="68" spans="1:14" x14ac:dyDescent="0.3">
      <c r="A68" t="s">
        <v>69</v>
      </c>
      <c r="E68">
        <v>16.7928694355335</v>
      </c>
      <c r="G68">
        <v>1.2908938219032899</v>
      </c>
      <c r="H68">
        <f t="shared" si="11"/>
        <v>-15.501975613630211</v>
      </c>
      <c r="I68">
        <f t="shared" si="12"/>
        <v>2.1549656317257201E-5</v>
      </c>
      <c r="J68">
        <f t="shared" si="13"/>
        <v>2.1549656317257199E-3</v>
      </c>
    </row>
    <row r="69" spans="1:14" x14ac:dyDescent="0.3">
      <c r="A69" t="s">
        <v>70</v>
      </c>
      <c r="C69" t="s">
        <v>117</v>
      </c>
      <c r="D69" t="s">
        <v>168</v>
      </c>
      <c r="E69">
        <v>16.0879184802107</v>
      </c>
      <c r="G69">
        <v>1.74917981501105</v>
      </c>
      <c r="H69">
        <f t="shared" si="11"/>
        <v>-14.338738665199649</v>
      </c>
      <c r="I69">
        <f t="shared" si="12"/>
        <v>4.8262471901817576E-5</v>
      </c>
      <c r="J69">
        <f t="shared" si="13"/>
        <v>4.826247190181758E-3</v>
      </c>
      <c r="K69">
        <f t="shared" si="14"/>
        <v>5.0926866494908907E-3</v>
      </c>
      <c r="L69">
        <f t="shared" si="4"/>
        <v>3.7680229690633039E-4</v>
      </c>
      <c r="N69">
        <f>K69/K73</f>
        <v>6.7969017445558512E-4</v>
      </c>
    </row>
    <row r="70" spans="1:14" x14ac:dyDescent="0.3">
      <c r="A70" t="s">
        <v>71</v>
      </c>
      <c r="E70">
        <v>15.936822524079799</v>
      </c>
      <c r="G70">
        <v>1.74917981501105</v>
      </c>
      <c r="H70">
        <f t="shared" si="11"/>
        <v>-14.187642709068749</v>
      </c>
      <c r="I70">
        <f t="shared" si="12"/>
        <v>5.3591261088000241E-5</v>
      </c>
      <c r="J70">
        <f t="shared" si="13"/>
        <v>5.3591261088000242E-3</v>
      </c>
    </row>
    <row r="71" spans="1:14" x14ac:dyDescent="0.3">
      <c r="A71" t="s">
        <v>72</v>
      </c>
      <c r="D71" t="s">
        <v>169</v>
      </c>
      <c r="E71">
        <v>11.647591472442301</v>
      </c>
      <c r="G71">
        <v>1.74917981501105</v>
      </c>
      <c r="H71">
        <f t="shared" si="11"/>
        <v>-9.8984116574312502</v>
      </c>
      <c r="I71">
        <f t="shared" si="12"/>
        <v>1.0478067254516084E-3</v>
      </c>
      <c r="J71">
        <f t="shared" si="13"/>
        <v>0.10478067254516084</v>
      </c>
      <c r="K71">
        <f t="shared" si="14"/>
        <v>0.10310520076674951</v>
      </c>
      <c r="L71">
        <f t="shared" si="4"/>
        <v>2.3694749124026767E-3</v>
      </c>
      <c r="N71">
        <f>K71/K73</f>
        <v>1.3760829346026201E-2</v>
      </c>
    </row>
    <row r="72" spans="1:14" x14ac:dyDescent="0.3">
      <c r="A72" t="s">
        <v>73</v>
      </c>
      <c r="E72">
        <v>11.694483532362099</v>
      </c>
      <c r="G72">
        <v>1.74917981501105</v>
      </c>
      <c r="H72">
        <f t="shared" si="11"/>
        <v>-9.9453037173510488</v>
      </c>
      <c r="I72">
        <f t="shared" si="12"/>
        <v>1.0142972898833818E-3</v>
      </c>
      <c r="J72">
        <f t="shared" si="13"/>
        <v>0.10142972898833817</v>
      </c>
    </row>
    <row r="73" spans="1:14" x14ac:dyDescent="0.3">
      <c r="A73" t="s">
        <v>74</v>
      </c>
      <c r="D73" t="s">
        <v>170</v>
      </c>
      <c r="E73">
        <v>5.4224197253220003</v>
      </c>
      <c r="G73">
        <v>1.74917981501105</v>
      </c>
      <c r="H73">
        <f t="shared" si="11"/>
        <v>-3.6732399103109503</v>
      </c>
      <c r="I73">
        <f t="shared" si="12"/>
        <v>7.8387101460204708E-2</v>
      </c>
      <c r="J73">
        <f t="shared" si="13"/>
        <v>7.8387101460204711</v>
      </c>
      <c r="K73">
        <f t="shared" si="14"/>
        <v>7.4926589215005288</v>
      </c>
      <c r="L73">
        <f t="shared" si="4"/>
        <v>0.48939033499191931</v>
      </c>
    </row>
    <row r="74" spans="1:14" x14ac:dyDescent="0.3">
      <c r="A74" t="s">
        <v>75</v>
      </c>
      <c r="E74">
        <v>5.5557774090624097</v>
      </c>
      <c r="G74">
        <v>1.74917981501105</v>
      </c>
      <c r="H74">
        <f t="shared" si="11"/>
        <v>-3.8065975940513597</v>
      </c>
      <c r="I74">
        <f t="shared" si="12"/>
        <v>7.1466076969805864E-2</v>
      </c>
      <c r="J74">
        <f t="shared" si="13"/>
        <v>7.1466076969805865</v>
      </c>
    </row>
    <row r="75" spans="1:14" x14ac:dyDescent="0.3">
      <c r="A75" t="s">
        <v>76</v>
      </c>
      <c r="D75" t="s">
        <v>114</v>
      </c>
      <c r="E75">
        <v>17.014427800768399</v>
      </c>
      <c r="G75">
        <v>1.74917981501105</v>
      </c>
      <c r="H75">
        <f t="shared" si="11"/>
        <v>-15.265247985757348</v>
      </c>
      <c r="I75">
        <f t="shared" si="12"/>
        <v>2.5392324824264139E-5</v>
      </c>
      <c r="J75">
        <f t="shared" si="13"/>
        <v>2.5392324824264137E-3</v>
      </c>
      <c r="K75">
        <f t="shared" si="14"/>
        <v>2.3830160436281349E-3</v>
      </c>
      <c r="L75">
        <f t="shared" si="4"/>
        <v>2.2092340641415272E-4</v>
      </c>
    </row>
    <row r="76" spans="1:14" x14ac:dyDescent="0.3">
      <c r="A76" t="s">
        <v>77</v>
      </c>
      <c r="E76">
        <v>17.203848557153599</v>
      </c>
      <c r="G76">
        <v>1.74917981501105</v>
      </c>
      <c r="H76">
        <f t="shared" si="11"/>
        <v>-15.454668742142548</v>
      </c>
      <c r="I76">
        <f t="shared" si="12"/>
        <v>2.2267996048298557E-5</v>
      </c>
      <c r="J76">
        <f t="shared" si="13"/>
        <v>2.2267996048298557E-3</v>
      </c>
    </row>
    <row r="77" spans="1:14" x14ac:dyDescent="0.3">
      <c r="A77" t="s">
        <v>78</v>
      </c>
      <c r="C77" t="s">
        <v>119</v>
      </c>
      <c r="D77" t="s">
        <v>115</v>
      </c>
      <c r="E77" t="s">
        <v>155</v>
      </c>
      <c r="F77">
        <f>AVERAGE(E77:E78)</f>
        <v>1.2908938219032899</v>
      </c>
    </row>
    <row r="78" spans="1:14" x14ac:dyDescent="0.3">
      <c r="A78" t="s">
        <v>79</v>
      </c>
      <c r="E78">
        <v>1.2908938219032899</v>
      </c>
    </row>
    <row r="79" spans="1:14" x14ac:dyDescent="0.3">
      <c r="A79" t="s">
        <v>80</v>
      </c>
      <c r="D79" t="s">
        <v>117</v>
      </c>
      <c r="E79">
        <v>1.3922786912324101</v>
      </c>
      <c r="F79">
        <f t="shared" ref="F79" si="15">AVERAGE(E79:E80)</f>
        <v>1.74917981501105</v>
      </c>
    </row>
    <row r="80" spans="1:14" x14ac:dyDescent="0.3">
      <c r="A80" t="s">
        <v>81</v>
      </c>
      <c r="E80">
        <v>2.1060809387896899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4D 4F</vt:lpstr>
      <vt:lpstr>Figure 4E</vt:lpstr>
      <vt:lpstr>Figure 4G</vt:lpstr>
      <vt:lpstr>Figure 4H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Gopinath, Gokul</dc:creator>
  <cp:lastModifiedBy>Gopinath, Gokul</cp:lastModifiedBy>
  <dcterms:created xsi:type="dcterms:W3CDTF">2016-02-14T01:20:23Z</dcterms:created>
  <dcterms:modified xsi:type="dcterms:W3CDTF">2024-02-23T15:55:36Z</dcterms:modified>
</cp:coreProperties>
</file>