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 Antos\Documents\Paper plans\Kcnk5b regulation of developmental program\PLos Biology\to submit\Revisions\Resubmission\"/>
    </mc:Choice>
  </mc:AlternateContent>
  <xr:revisionPtr revIDLastSave="0" documentId="13_ncr:1_{AED5718B-43B8-4DB3-980E-D4042E05A104}" xr6:coauthVersionLast="36" xr6:coauthVersionMax="36" xr10:uidLastSave="{00000000-0000-0000-0000-000000000000}"/>
  <bookViews>
    <workbookView xWindow="0" yWindow="0" windowWidth="14003" windowHeight="9368" xr2:uid="{FB4F1F6D-F261-439E-A657-D8D7FC642C62}"/>
  </bookViews>
  <sheets>
    <sheet name="Suppl. Fig. 9A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6" l="1"/>
  <c r="AC26" i="6" s="1"/>
  <c r="AD26" i="6" s="1"/>
  <c r="AE26" i="6" s="1"/>
  <c r="T25" i="6"/>
  <c r="U25" i="6" s="1"/>
  <c r="V25" i="6" s="1"/>
  <c r="W25" i="6" s="1"/>
  <c r="AB24" i="6"/>
  <c r="AA24" i="6"/>
  <c r="T24" i="6"/>
  <c r="S24" i="6"/>
  <c r="K24" i="6"/>
  <c r="F24" i="6"/>
  <c r="G24" i="6" s="1"/>
  <c r="AA21" i="6"/>
  <c r="AB25" i="6" s="1"/>
  <c r="AC25" i="6" s="1"/>
  <c r="AD25" i="6" s="1"/>
  <c r="AE25" i="6" s="1"/>
  <c r="S21" i="6"/>
  <c r="T26" i="6" s="1"/>
  <c r="U26" i="6" s="1"/>
  <c r="V26" i="6" s="1"/>
  <c r="W26" i="6" s="1"/>
  <c r="K21" i="6"/>
  <c r="L26" i="6" s="1"/>
  <c r="F21" i="6"/>
  <c r="U20" i="6"/>
  <c r="V20" i="6" s="1"/>
  <c r="W20" i="6" s="1"/>
  <c r="T20" i="6"/>
  <c r="T19" i="6"/>
  <c r="U19" i="6" s="1"/>
  <c r="V19" i="6" s="1"/>
  <c r="W19" i="6" s="1"/>
  <c r="AB18" i="6"/>
  <c r="AC18" i="6" s="1"/>
  <c r="AD18" i="6" s="1"/>
  <c r="AE18" i="6" s="1"/>
  <c r="AA18" i="6"/>
  <c r="S18" i="6"/>
  <c r="K18" i="6"/>
  <c r="G18" i="6"/>
  <c r="F18" i="6"/>
  <c r="AA15" i="6"/>
  <c r="AB19" i="6" s="1"/>
  <c r="AC19" i="6" s="1"/>
  <c r="AD19" i="6" s="1"/>
  <c r="AE19" i="6" s="1"/>
  <c r="S15" i="6"/>
  <c r="T18" i="6" s="1"/>
  <c r="U18" i="6" s="1"/>
  <c r="V18" i="6" s="1"/>
  <c r="W18" i="6" s="1"/>
  <c r="K15" i="6"/>
  <c r="L18" i="6" s="1"/>
  <c r="M18" i="6" s="1"/>
  <c r="N18" i="6" s="1"/>
  <c r="O18" i="6" s="1"/>
  <c r="F15" i="6"/>
  <c r="U24" i="6" l="1"/>
  <c r="V24" i="6" s="1"/>
  <c r="W24" i="6" s="1"/>
  <c r="M26" i="6"/>
  <c r="N26" i="6" s="1"/>
  <c r="O26" i="6" s="1"/>
  <c r="AC24" i="6"/>
  <c r="AD24" i="6" s="1"/>
  <c r="AE24" i="6" s="1"/>
  <c r="L20" i="6"/>
  <c r="M20" i="6" s="1"/>
  <c r="N20" i="6" s="1"/>
  <c r="O20" i="6" s="1"/>
  <c r="AB20" i="6"/>
  <c r="AC20" i="6" s="1"/>
  <c r="AD20" i="6" s="1"/>
  <c r="AE20" i="6" s="1"/>
  <c r="L25" i="6"/>
  <c r="M25" i="6" s="1"/>
  <c r="N25" i="6" s="1"/>
  <c r="O25" i="6" s="1"/>
  <c r="L24" i="6"/>
  <c r="M24" i="6" s="1"/>
  <c r="N24" i="6" s="1"/>
  <c r="O24" i="6" s="1"/>
  <c r="L19" i="6"/>
  <c r="M19" i="6" s="1"/>
  <c r="N19" i="6" s="1"/>
  <c r="O19" i="6" s="1"/>
</calcChain>
</file>

<file path=xl/sharedStrings.xml><?xml version="1.0" encoding="utf-8"?>
<sst xmlns="http://schemas.openxmlformats.org/spreadsheetml/2006/main" count="37" uniqueCount="20">
  <si>
    <t>mCherry
+DMSO</t>
  </si>
  <si>
    <t>Kcnk5b-mCherry
+DMSO</t>
  </si>
  <si>
    <t>kcnk5b-mCherry
+2μM KN-62</t>
  </si>
  <si>
    <t>kcnk5b-mCherry
+3μM KN-62</t>
  </si>
  <si>
    <t>Fold Change in SHH Expression in HEK293 Cells qRT-PCR</t>
  </si>
  <si>
    <t>CT</t>
    <phoneticPr fontId="0" type="noConversion"/>
  </si>
  <si>
    <t>CT mean</t>
    <phoneticPr fontId="0" type="noConversion"/>
  </si>
  <si>
    <t>delta CT mean</t>
    <phoneticPr fontId="0" type="noConversion"/>
  </si>
  <si>
    <t>delta CT</t>
    <phoneticPr fontId="0" type="noConversion"/>
  </si>
  <si>
    <t>minus delta CT</t>
    <phoneticPr fontId="0" type="noConversion"/>
  </si>
  <si>
    <t>fold change</t>
    <phoneticPr fontId="0" type="noConversion"/>
  </si>
  <si>
    <t>gapdh</t>
    <phoneticPr fontId="0" type="noConversion"/>
  </si>
  <si>
    <t>shh</t>
    <phoneticPr fontId="0" type="noConversion"/>
  </si>
  <si>
    <t>KC-GFP DMSO</t>
  </si>
  <si>
    <t>GFP DMSO</t>
  </si>
  <si>
    <t>kn-62 for hek cells</t>
    <phoneticPr fontId="0" type="noConversion"/>
  </si>
  <si>
    <t>KC-GFP2uM</t>
    <phoneticPr fontId="0" type="noConversion"/>
  </si>
  <si>
    <t>KC-GFP3uM</t>
    <phoneticPr fontId="0" type="noConversion"/>
  </si>
  <si>
    <t xml:space="preserve"> Experiment 1</t>
  </si>
  <si>
    <t xml:space="preserve"> Experiment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</si>
</sst>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00000000_ "/>
    <numFmt numFmtId="166" formatCode="#,##0.00000000000000_ "/>
    <numFmt numFmtId="167" formatCode="#,##0.000000000000_ "/>
    <numFmt numFmtId="168" formatCode="#,##0.00000000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3" xfId="0" applyFont="1" applyBorder="1"/>
    <xf numFmtId="0" fontId="3" fillId="0" borderId="14" xfId="0" applyFont="1" applyBorder="1"/>
    <xf numFmtId="0" fontId="2" fillId="0" borderId="10" xfId="0" applyFont="1" applyBorder="1" applyAlignment="1">
      <alignment horizontal="center" wrapText="1"/>
    </xf>
    <xf numFmtId="0" fontId="3" fillId="0" borderId="15" xfId="0" applyFont="1" applyBorder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8" xfId="0" applyNumberFormat="1" applyFill="1" applyBorder="1"/>
    <xf numFmtId="0" fontId="0" fillId="0" borderId="8" xfId="0" applyFill="1" applyBorder="1" applyAlignment="1">
      <alignment vertical="center"/>
    </xf>
    <xf numFmtId="167" fontId="0" fillId="0" borderId="8" xfId="0" applyNumberFormat="1" applyFill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164" fontId="5" fillId="0" borderId="0" xfId="0" applyNumberFormat="1" applyFont="1" applyFill="1" applyBorder="1"/>
    <xf numFmtId="164" fontId="0" fillId="0" borderId="3" xfId="0" applyNumberFormat="1" applyFill="1" applyBorder="1"/>
    <xf numFmtId="164" fontId="0" fillId="0" borderId="3" xfId="0" applyNumberFormat="1" applyFill="1" applyBorder="1" applyAlignment="1">
      <alignment vertical="center"/>
    </xf>
    <xf numFmtId="164" fontId="5" fillId="0" borderId="3" xfId="0" applyNumberFormat="1" applyFont="1" applyFill="1" applyBorder="1"/>
    <xf numFmtId="167" fontId="0" fillId="0" borderId="3" xfId="0" applyNumberFormat="1" applyFill="1" applyBorder="1" applyAlignment="1">
      <alignment vertical="center"/>
    </xf>
    <xf numFmtId="167" fontId="0" fillId="0" borderId="4" xfId="0" applyNumberFormat="1" applyFill="1" applyBorder="1" applyAlignment="1">
      <alignment vertical="center"/>
    </xf>
    <xf numFmtId="164" fontId="5" fillId="0" borderId="8" xfId="0" applyNumberFormat="1" applyFont="1" applyFill="1" applyBorder="1"/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64" fontId="0" fillId="0" borderId="5" xfId="0" applyNumberFormat="1" applyFill="1" applyBorder="1"/>
    <xf numFmtId="0" fontId="0" fillId="0" borderId="0" xfId="0" applyFill="1"/>
    <xf numFmtId="165" fontId="0" fillId="0" borderId="6" xfId="0" applyNumberFormat="1" applyFill="1" applyBorder="1" applyAlignment="1">
      <alignment vertical="center"/>
    </xf>
    <xf numFmtId="166" fontId="0" fillId="0" borderId="9" xfId="0" applyNumberFormat="1" applyFill="1" applyBorder="1" applyAlignment="1">
      <alignment vertical="center"/>
    </xf>
    <xf numFmtId="164" fontId="0" fillId="0" borderId="2" xfId="0" applyNumberForma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168" fontId="0" fillId="0" borderId="6" xfId="0" applyNumberFormat="1" applyFill="1" applyBorder="1" applyAlignment="1">
      <alignment vertical="center"/>
    </xf>
    <xf numFmtId="168" fontId="0" fillId="0" borderId="9" xfId="0" applyNumberFormat="1" applyFill="1" applyBorder="1" applyAlignment="1">
      <alignment vertical="center"/>
    </xf>
    <xf numFmtId="168" fontId="0" fillId="0" borderId="4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B63E0D19-7D38-45FF-9D97-AC3FC23D9C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3637A-58F0-40D7-B6A4-A08B8D106681}">
  <dimension ref="C2:AE26"/>
  <sheetViews>
    <sheetView tabSelected="1" topLeftCell="A25" workbookViewId="0">
      <selection activeCell="H32" sqref="H32"/>
    </sheetView>
  </sheetViews>
  <sheetFormatPr defaultRowHeight="14.25"/>
  <cols>
    <col min="3" max="3" width="15.19921875" customWidth="1"/>
    <col min="4" max="4" width="17.1328125" customWidth="1"/>
    <col min="5" max="5" width="16.3984375" customWidth="1"/>
    <col min="6" max="6" width="17.86328125" customWidth="1"/>
    <col min="7" max="7" width="13.46484375" customWidth="1"/>
    <col min="12" max="12" width="15.73046875" bestFit="1" customWidth="1"/>
    <col min="13" max="13" width="15.33203125" bestFit="1" customWidth="1"/>
    <col min="14" max="15" width="14.73046875" bestFit="1" customWidth="1"/>
    <col min="20" max="20" width="15.73046875" bestFit="1" customWidth="1"/>
    <col min="21" max="21" width="15.33203125" bestFit="1" customWidth="1"/>
    <col min="22" max="23" width="14.73046875" bestFit="1" customWidth="1"/>
    <col min="28" max="28" width="15.73046875" bestFit="1" customWidth="1"/>
    <col min="29" max="30" width="15.33203125" bestFit="1" customWidth="1"/>
    <col min="31" max="31" width="14.73046875" bestFit="1" customWidth="1"/>
  </cols>
  <sheetData>
    <row r="2" spans="3:31" ht="14.65" thickBot="1"/>
    <row r="3" spans="3:31" ht="14.65" thickBot="1">
      <c r="C3" s="47" t="s">
        <v>4</v>
      </c>
      <c r="D3" s="48"/>
      <c r="E3" s="48"/>
      <c r="F3" s="49"/>
    </row>
    <row r="4" spans="3:31" ht="27" thickBot="1">
      <c r="C4" s="8" t="s">
        <v>0</v>
      </c>
      <c r="D4" s="5" t="s">
        <v>1</v>
      </c>
      <c r="E4" s="4" t="s">
        <v>2</v>
      </c>
      <c r="F4" s="5" t="s">
        <v>3</v>
      </c>
    </row>
    <row r="5" spans="3:31">
      <c r="C5" s="1">
        <v>1</v>
      </c>
      <c r="D5" s="6">
        <v>2.5657450000000002</v>
      </c>
      <c r="E5" s="2">
        <v>3.4462060000000001</v>
      </c>
      <c r="F5" s="9">
        <v>3.5730949999999999</v>
      </c>
    </row>
    <row r="6" spans="3:31">
      <c r="C6" s="1">
        <v>1</v>
      </c>
      <c r="D6" s="6">
        <v>2.7154820000000002</v>
      </c>
      <c r="E6" s="2">
        <v>3.0465960000000001</v>
      </c>
      <c r="F6" s="6">
        <v>3.8261630000000002</v>
      </c>
    </row>
    <row r="7" spans="3:31">
      <c r="C7" s="1">
        <v>1</v>
      </c>
      <c r="D7" s="6">
        <v>1.9215120000000001</v>
      </c>
      <c r="E7" s="2">
        <v>3.598268</v>
      </c>
      <c r="F7" s="6">
        <v>2.4553090000000002</v>
      </c>
    </row>
    <row r="8" spans="3:31">
      <c r="C8" s="1">
        <v>1</v>
      </c>
      <c r="D8" s="6">
        <v>2.2646262492799698</v>
      </c>
      <c r="E8" s="42">
        <v>2.4356875842438801</v>
      </c>
      <c r="F8" s="42">
        <v>0.73348236905266295</v>
      </c>
    </row>
    <row r="9" spans="3:31">
      <c r="C9" s="1">
        <v>1</v>
      </c>
      <c r="D9" s="6">
        <v>2.6676662929205901</v>
      </c>
      <c r="E9" s="42">
        <v>3.0790938131607701</v>
      </c>
      <c r="F9" s="42">
        <v>2.76025301679159</v>
      </c>
    </row>
    <row r="10" spans="3:31" ht="14.65" thickBot="1">
      <c r="C10" s="3">
        <v>1</v>
      </c>
      <c r="D10" s="7">
        <v>2.2376535251372598</v>
      </c>
      <c r="E10" s="43">
        <v>1.9577842008628199</v>
      </c>
      <c r="F10" s="43">
        <v>3.8848161482304802</v>
      </c>
    </row>
    <row r="13" spans="3:31" ht="14.65" thickBot="1"/>
    <row r="14" spans="3:31" s="36" customFormat="1" ht="28.9" thickBot="1">
      <c r="C14" s="35" t="s">
        <v>15</v>
      </c>
      <c r="D14" s="32" t="s">
        <v>14</v>
      </c>
      <c r="E14" s="33" t="s">
        <v>5</v>
      </c>
      <c r="F14" s="33" t="s">
        <v>6</v>
      </c>
      <c r="G14" s="34" t="s">
        <v>7</v>
      </c>
      <c r="H14" s="35"/>
      <c r="I14" s="32" t="s">
        <v>13</v>
      </c>
      <c r="J14" s="33" t="s">
        <v>5</v>
      </c>
      <c r="K14" s="33" t="s">
        <v>6</v>
      </c>
      <c r="L14" s="33" t="s">
        <v>7</v>
      </c>
      <c r="M14" s="33" t="s">
        <v>8</v>
      </c>
      <c r="N14" s="33" t="s">
        <v>9</v>
      </c>
      <c r="O14" s="34" t="s">
        <v>10</v>
      </c>
      <c r="P14" s="35"/>
      <c r="Q14" s="32" t="s">
        <v>16</v>
      </c>
      <c r="R14" s="33" t="s">
        <v>5</v>
      </c>
      <c r="S14" s="33" t="s">
        <v>6</v>
      </c>
      <c r="T14" s="33" t="s">
        <v>7</v>
      </c>
      <c r="U14" s="33" t="s">
        <v>8</v>
      </c>
      <c r="V14" s="33" t="s">
        <v>9</v>
      </c>
      <c r="W14" s="34" t="s">
        <v>10</v>
      </c>
      <c r="X14" s="35"/>
      <c r="Y14" s="32" t="s">
        <v>17</v>
      </c>
      <c r="Z14" s="33" t="s">
        <v>5</v>
      </c>
      <c r="AA14" s="33" t="s">
        <v>6</v>
      </c>
      <c r="AB14" s="33" t="s">
        <v>7</v>
      </c>
      <c r="AC14" s="33" t="s">
        <v>8</v>
      </c>
      <c r="AD14" s="33" t="s">
        <v>9</v>
      </c>
      <c r="AE14" s="34" t="s">
        <v>10</v>
      </c>
    </row>
    <row r="15" spans="3:31" s="38" customFormat="1">
      <c r="C15" s="10" t="s">
        <v>18</v>
      </c>
      <c r="D15" s="41" t="s">
        <v>11</v>
      </c>
      <c r="E15" s="28">
        <v>14.456</v>
      </c>
      <c r="F15" s="26">
        <f>AVERAGE(E15:E17)</f>
        <v>14.340999999999999</v>
      </c>
      <c r="G15" s="12"/>
      <c r="H15" s="11"/>
      <c r="I15" s="10"/>
      <c r="J15" s="26">
        <v>14.808517456054688</v>
      </c>
      <c r="K15" s="27">
        <f>AVERAGE(J15:J17)</f>
        <v>14.635722796122232</v>
      </c>
      <c r="L15" s="11"/>
      <c r="M15" s="11"/>
      <c r="N15" s="11"/>
      <c r="O15" s="12"/>
      <c r="P15" s="11"/>
      <c r="Q15" s="10"/>
      <c r="R15" s="28">
        <v>14.573</v>
      </c>
      <c r="S15" s="27">
        <f>AVERAGE(R15:R17)</f>
        <v>14.419333333333332</v>
      </c>
      <c r="T15" s="11"/>
      <c r="U15" s="11"/>
      <c r="V15" s="11"/>
      <c r="W15" s="12"/>
      <c r="X15" s="11"/>
      <c r="Y15" s="10"/>
      <c r="Z15" s="26">
        <v>14.317905426025391</v>
      </c>
      <c r="AA15" s="27">
        <f>AVERAGE(Z15:Z17)</f>
        <v>14.203389803568522</v>
      </c>
      <c r="AB15" s="11"/>
      <c r="AC15" s="11"/>
      <c r="AD15" s="11"/>
      <c r="AE15" s="12"/>
    </row>
    <row r="16" spans="3:31" s="38" customFormat="1">
      <c r="C16" s="13"/>
      <c r="D16" s="37"/>
      <c r="E16" s="25">
        <v>14.276999999999999</v>
      </c>
      <c r="F16" s="14"/>
      <c r="G16" s="17"/>
      <c r="H16" s="16"/>
      <c r="I16" s="13"/>
      <c r="J16" s="14">
        <v>14.55842113494873</v>
      </c>
      <c r="K16" s="16"/>
      <c r="L16" s="16"/>
      <c r="M16" s="16"/>
      <c r="N16" s="16"/>
      <c r="O16" s="17"/>
      <c r="P16" s="16"/>
      <c r="Q16" s="13"/>
      <c r="R16" s="25">
        <v>14.395</v>
      </c>
      <c r="S16" s="16"/>
      <c r="T16" s="16"/>
      <c r="U16" s="16"/>
      <c r="V16" s="16"/>
      <c r="W16" s="17"/>
      <c r="X16" s="16"/>
      <c r="Y16" s="13"/>
      <c r="Z16" s="14">
        <v>14.194710731506348</v>
      </c>
      <c r="AA16" s="16"/>
      <c r="AB16" s="16"/>
      <c r="AC16" s="16"/>
      <c r="AD16" s="16"/>
      <c r="AE16" s="17"/>
    </row>
    <row r="17" spans="3:31" s="38" customFormat="1">
      <c r="C17" s="13"/>
      <c r="D17" s="37"/>
      <c r="E17" s="25">
        <v>14.29</v>
      </c>
      <c r="F17" s="14"/>
      <c r="G17" s="17"/>
      <c r="H17" s="16"/>
      <c r="I17" s="13"/>
      <c r="J17" s="14">
        <v>14.540229797363281</v>
      </c>
      <c r="K17" s="16"/>
      <c r="L17" s="16"/>
      <c r="M17" s="16"/>
      <c r="N17" s="16"/>
      <c r="O17" s="17"/>
      <c r="P17" s="16"/>
      <c r="Q17" s="13"/>
      <c r="R17" s="25">
        <v>14.29</v>
      </c>
      <c r="S17" s="16"/>
      <c r="T17" s="16"/>
      <c r="U17" s="16"/>
      <c r="V17" s="16"/>
      <c r="W17" s="17"/>
      <c r="X17" s="16"/>
      <c r="Y17" s="13"/>
      <c r="Z17" s="14">
        <v>14.097553253173828</v>
      </c>
      <c r="AA17" s="16"/>
      <c r="AB17" s="16"/>
      <c r="AC17" s="16"/>
      <c r="AD17" s="16"/>
      <c r="AE17" s="17"/>
    </row>
    <row r="18" spans="3:31" s="38" customFormat="1">
      <c r="C18" s="13"/>
      <c r="D18" s="13" t="s">
        <v>12</v>
      </c>
      <c r="E18" s="14">
        <v>30.698457717895508</v>
      </c>
      <c r="F18" s="15">
        <f>AVERAGE(E18:E20)</f>
        <v>30.917001724243164</v>
      </c>
      <c r="G18" s="44">
        <f>F18-F15</f>
        <v>16.576001724243163</v>
      </c>
      <c r="H18" s="16"/>
      <c r="I18" s="13"/>
      <c r="J18" s="14">
        <v>29.85234260559082</v>
      </c>
      <c r="K18" s="15">
        <f>AVERAGE(J18:J20)</f>
        <v>29.964110692342121</v>
      </c>
      <c r="L18" s="18">
        <f>J18-K15</f>
        <v>15.216619809468588</v>
      </c>
      <c r="M18" s="18">
        <f>L18-G18</f>
        <v>-1.3593819147745752</v>
      </c>
      <c r="N18" s="18">
        <f>-M18</f>
        <v>1.3593819147745752</v>
      </c>
      <c r="O18" s="19">
        <f>2^N18</f>
        <v>2.5657523296673941</v>
      </c>
      <c r="P18" s="16"/>
      <c r="Q18" s="13"/>
      <c r="R18" s="14">
        <v>29.210039138793945</v>
      </c>
      <c r="S18" s="15">
        <f>AVERAGE(R18:R20)</f>
        <v>29.248544692993164</v>
      </c>
      <c r="T18" s="18">
        <f>R18-S15</f>
        <v>14.790705805460613</v>
      </c>
      <c r="U18" s="18">
        <f>T18-G18</f>
        <v>-1.7852959187825501</v>
      </c>
      <c r="V18" s="18">
        <f>-U18</f>
        <v>1.7852959187825501</v>
      </c>
      <c r="W18" s="19">
        <f>2^V18</f>
        <v>3.446891576439413</v>
      </c>
      <c r="X18" s="16"/>
      <c r="Y18" s="13"/>
      <c r="Z18" s="25">
        <v>28.942</v>
      </c>
      <c r="AA18" s="15">
        <f>AVERAGE(Z18:Z20)</f>
        <v>29.089333333333332</v>
      </c>
      <c r="AB18" s="18">
        <f>Z18-AA15</f>
        <v>14.738610196431479</v>
      </c>
      <c r="AC18" s="18">
        <f>AB18-G18</f>
        <v>-1.8373915278116844</v>
      </c>
      <c r="AD18" s="18">
        <f>-AC18</f>
        <v>1.8373915278116844</v>
      </c>
      <c r="AE18" s="19">
        <f>2^AD18</f>
        <v>3.5736331132440373</v>
      </c>
    </row>
    <row r="19" spans="3:31" s="38" customFormat="1">
      <c r="C19" s="13"/>
      <c r="D19" s="13"/>
      <c r="E19" s="14">
        <v>31.085617065429688</v>
      </c>
      <c r="F19" s="16"/>
      <c r="G19" s="44"/>
      <c r="H19" s="16"/>
      <c r="I19" s="13"/>
      <c r="J19" s="14">
        <v>29.770511627197266</v>
      </c>
      <c r="K19" s="16"/>
      <c r="L19" s="18">
        <f>J19-K15</f>
        <v>15.134788831075033</v>
      </c>
      <c r="M19" s="18">
        <f>L19-G18</f>
        <v>-1.4412128931681298</v>
      </c>
      <c r="N19" s="18">
        <f t="shared" ref="N19:N20" si="0">-M19</f>
        <v>1.4412128931681298</v>
      </c>
      <c r="O19" s="19">
        <f t="shared" ref="O19:O20" si="1">2^N19</f>
        <v>2.7154906451006044</v>
      </c>
      <c r="P19" s="16"/>
      <c r="Q19" s="13"/>
      <c r="R19" s="14">
        <v>29.387849807739258</v>
      </c>
      <c r="S19" s="16"/>
      <c r="T19" s="18">
        <f>R19-S15</f>
        <v>14.968516474405925</v>
      </c>
      <c r="U19" s="18">
        <f>T19-G18</f>
        <v>-1.6074852498372376</v>
      </c>
      <c r="V19" s="18">
        <f t="shared" ref="V19:V20" si="2">-U19</f>
        <v>1.6074852498372376</v>
      </c>
      <c r="W19" s="19">
        <f t="shared" ref="W19:W20" si="3">2^V19</f>
        <v>3.0472022321787984</v>
      </c>
      <c r="X19" s="16"/>
      <c r="Y19" s="13"/>
      <c r="Z19" s="25">
        <v>28.843</v>
      </c>
      <c r="AA19" s="16"/>
      <c r="AB19" s="18">
        <f>Z19-AA15</f>
        <v>14.639610196431478</v>
      </c>
      <c r="AC19" s="18">
        <f>AB19-G18</f>
        <v>-1.9363915278116846</v>
      </c>
      <c r="AD19" s="18">
        <f t="shared" ref="AD19:AD20" si="4">-AC19</f>
        <v>1.9363915278116846</v>
      </c>
      <c r="AE19" s="19">
        <f t="shared" ref="AE19:AE20" si="5">2^AD19</f>
        <v>3.8274712150620034</v>
      </c>
    </row>
    <row r="20" spans="3:31" s="38" customFormat="1" ht="14.65" thickBot="1">
      <c r="C20" s="20"/>
      <c r="D20" s="20"/>
      <c r="E20" s="21">
        <v>30.966930389404297</v>
      </c>
      <c r="F20" s="22"/>
      <c r="G20" s="45"/>
      <c r="H20" s="22"/>
      <c r="I20" s="20"/>
      <c r="J20" s="21">
        <v>30.269477844238281</v>
      </c>
      <c r="K20" s="22"/>
      <c r="L20" s="23">
        <f>J20-K15</f>
        <v>15.633755048116049</v>
      </c>
      <c r="M20" s="23">
        <f>L20-G18</f>
        <v>-0.94224667612711421</v>
      </c>
      <c r="N20" s="23">
        <f t="shared" si="0"/>
        <v>0.94224667612711421</v>
      </c>
      <c r="O20" s="24">
        <f t="shared" si="1"/>
        <v>1.9215182465098406</v>
      </c>
      <c r="P20" s="22"/>
      <c r="Q20" s="20"/>
      <c r="R20" s="21">
        <v>29.147745132446289</v>
      </c>
      <c r="S20" s="22"/>
      <c r="T20" s="23">
        <f>R20-S15</f>
        <v>14.728411799112957</v>
      </c>
      <c r="U20" s="23">
        <f>T20-G18</f>
        <v>-1.8475899251302064</v>
      </c>
      <c r="V20" s="23">
        <f t="shared" si="2"/>
        <v>1.8475899251302064</v>
      </c>
      <c r="W20" s="24">
        <f t="shared" si="3"/>
        <v>3.598984590331701</v>
      </c>
      <c r="X20" s="22"/>
      <c r="Y20" s="20"/>
      <c r="Z20" s="31">
        <v>29.483000000000001</v>
      </c>
      <c r="AA20" s="22"/>
      <c r="AB20" s="23">
        <f>Z20-AA15</f>
        <v>15.279610196431479</v>
      </c>
      <c r="AC20" s="23">
        <f>AB20-G18</f>
        <v>-1.296391527811684</v>
      </c>
      <c r="AD20" s="23">
        <f t="shared" si="4"/>
        <v>1.296391527811684</v>
      </c>
      <c r="AE20" s="24">
        <f t="shared" si="5"/>
        <v>2.4561378397935649</v>
      </c>
    </row>
    <row r="21" spans="3:31" s="38" customFormat="1">
      <c r="C21" s="10" t="s">
        <v>19</v>
      </c>
      <c r="D21" s="10" t="s">
        <v>11</v>
      </c>
      <c r="E21" s="26">
        <v>14.264324188232422</v>
      </c>
      <c r="F21" s="27">
        <f>AVERAGE(E21:E23)</f>
        <v>14.123355547587076</v>
      </c>
      <c r="G21" s="46"/>
      <c r="H21" s="11"/>
      <c r="I21" s="10"/>
      <c r="J21" s="26">
        <v>13.935901641845703</v>
      </c>
      <c r="K21" s="27">
        <f>AVERAGE(J21:J23)</f>
        <v>13.866936683654785</v>
      </c>
      <c r="L21" s="29"/>
      <c r="M21" s="29"/>
      <c r="N21" s="29"/>
      <c r="O21" s="30"/>
      <c r="P21" s="11"/>
      <c r="Q21" s="10"/>
      <c r="R21" s="26">
        <v>14.626773834228516</v>
      </c>
      <c r="S21" s="27">
        <f>AVERAGE(R21:R23)</f>
        <v>14.219570477803549</v>
      </c>
      <c r="T21" s="29"/>
      <c r="U21" s="29"/>
      <c r="V21" s="29"/>
      <c r="W21" s="30"/>
      <c r="X21" s="11"/>
      <c r="Y21" s="10"/>
      <c r="Z21" s="26">
        <v>14.368395805358887</v>
      </c>
      <c r="AA21" s="27">
        <f>AVERAGE(Z21:Z23)</f>
        <v>13.912473996480307</v>
      </c>
      <c r="AB21" s="29"/>
      <c r="AC21" s="29"/>
      <c r="AD21" s="29"/>
      <c r="AE21" s="30"/>
    </row>
    <row r="22" spans="3:31" s="38" customFormat="1">
      <c r="C22" s="13"/>
      <c r="D22" s="13"/>
      <c r="E22" s="14">
        <v>14.04525089263916</v>
      </c>
      <c r="F22" s="16"/>
      <c r="G22" s="44"/>
      <c r="H22" s="16"/>
      <c r="I22" s="13"/>
      <c r="J22" s="14">
        <v>13.895309448242188</v>
      </c>
      <c r="K22" s="16"/>
      <c r="L22" s="18"/>
      <c r="M22" s="18"/>
      <c r="N22" s="18"/>
      <c r="O22" s="19"/>
      <c r="P22" s="16"/>
      <c r="Q22" s="13"/>
      <c r="R22" s="14">
        <v>14.035005569458008</v>
      </c>
      <c r="S22" s="16"/>
      <c r="T22" s="18"/>
      <c r="U22" s="18"/>
      <c r="V22" s="18"/>
      <c r="W22" s="19"/>
      <c r="X22" s="16"/>
      <c r="Y22" s="13"/>
      <c r="Z22" s="14">
        <v>13.659265518188477</v>
      </c>
      <c r="AA22" s="16"/>
      <c r="AB22" s="18"/>
      <c r="AC22" s="18"/>
      <c r="AD22" s="18"/>
      <c r="AE22" s="19"/>
    </row>
    <row r="23" spans="3:31" s="38" customFormat="1">
      <c r="C23" s="13"/>
      <c r="D23" s="13"/>
      <c r="E23" s="14">
        <v>14.060491561889648</v>
      </c>
      <c r="F23" s="16"/>
      <c r="G23" s="44"/>
      <c r="H23" s="16"/>
      <c r="I23" s="13"/>
      <c r="J23" s="14">
        <v>13.769598960876465</v>
      </c>
      <c r="K23" s="16"/>
      <c r="L23" s="18"/>
      <c r="M23" s="18"/>
      <c r="N23" s="18"/>
      <c r="O23" s="19"/>
      <c r="P23" s="16"/>
      <c r="Q23" s="13"/>
      <c r="R23" s="14">
        <v>13.996932029724121</v>
      </c>
      <c r="S23" s="16"/>
      <c r="T23" s="18"/>
      <c r="U23" s="18"/>
      <c r="V23" s="18"/>
      <c r="W23" s="19"/>
      <c r="X23" s="16"/>
      <c r="Y23" s="13"/>
      <c r="Z23" s="14">
        <v>13.709760665893555</v>
      </c>
      <c r="AA23" s="16"/>
      <c r="AB23" s="18"/>
      <c r="AC23" s="18"/>
      <c r="AD23" s="18"/>
      <c r="AE23" s="19"/>
    </row>
    <row r="24" spans="3:31" s="38" customFormat="1">
      <c r="C24" s="13"/>
      <c r="D24" s="13" t="s">
        <v>12</v>
      </c>
      <c r="E24" s="14">
        <v>31.145877838134766</v>
      </c>
      <c r="F24" s="15">
        <f>AVERAGE(E24:E26)</f>
        <v>31.07905387878418</v>
      </c>
      <c r="G24" s="44">
        <f>F24-F21</f>
        <v>16.955698331197105</v>
      </c>
      <c r="H24" s="16"/>
      <c r="I24" s="13"/>
      <c r="J24" s="14">
        <v>29.643362045288086</v>
      </c>
      <c r="K24" s="15">
        <f>AVERAGE(J24:J26)</f>
        <v>29.570355733235676</v>
      </c>
      <c r="L24" s="18">
        <f>J24-K21</f>
        <v>15.776425361633301</v>
      </c>
      <c r="M24" s="18">
        <f>L24-G24</f>
        <v>-1.1792729695638045</v>
      </c>
      <c r="N24" s="18">
        <f>-M24</f>
        <v>1.1792729695638045</v>
      </c>
      <c r="O24" s="19">
        <f>2^N24</f>
        <v>2.2646262492799725</v>
      </c>
      <c r="P24" s="16"/>
      <c r="Q24" s="13"/>
      <c r="R24" s="25">
        <v>29.890999999999998</v>
      </c>
      <c r="S24" s="15">
        <f>AVERAGE(R24:R26)</f>
        <v>29.883333333333336</v>
      </c>
      <c r="T24" s="18">
        <f>R24-S21</f>
        <v>15.671429522196449</v>
      </c>
      <c r="U24" s="18">
        <f t="shared" ref="U24" si="6">T24-G24</f>
        <v>-1.2842688090006558</v>
      </c>
      <c r="V24" s="18">
        <f>-U24</f>
        <v>1.2842688090006558</v>
      </c>
      <c r="W24" s="19">
        <f>2^V24</f>
        <v>2.4355858036294555</v>
      </c>
      <c r="X24" s="16"/>
      <c r="Y24" s="13"/>
      <c r="Z24" s="14">
        <v>31.315338134765625</v>
      </c>
      <c r="AA24" s="15">
        <f>AVERAGE(Z24:Z26)</f>
        <v>29.876345316569012</v>
      </c>
      <c r="AB24" s="18">
        <f>Z24-AA21</f>
        <v>17.402864138285317</v>
      </c>
      <c r="AC24" s="18">
        <f t="shared" ref="AC24" si="7">AB24-G24</f>
        <v>0.44716580708821141</v>
      </c>
      <c r="AD24" s="18">
        <f>-AC24</f>
        <v>-0.44716580708821141</v>
      </c>
      <c r="AE24" s="19">
        <f>2^AD24</f>
        <v>0.7334823690526634</v>
      </c>
    </row>
    <row r="25" spans="3:31" s="38" customFormat="1">
      <c r="C25" s="13"/>
      <c r="D25" s="13"/>
      <c r="E25" s="14">
        <v>30.924407958984375</v>
      </c>
      <c r="F25" s="16"/>
      <c r="G25" s="39"/>
      <c r="H25" s="16"/>
      <c r="I25" s="13"/>
      <c r="J25" s="14">
        <v>29.40705680847168</v>
      </c>
      <c r="K25" s="16"/>
      <c r="L25" s="18">
        <f>J25-K21</f>
        <v>15.540120124816895</v>
      </c>
      <c r="M25" s="18">
        <f>L25-G24</f>
        <v>-1.4155782063802107</v>
      </c>
      <c r="N25" s="18">
        <f t="shared" ref="N25:N26" si="8">-M25</f>
        <v>1.4155782063802107</v>
      </c>
      <c r="O25" s="19">
        <f t="shared" ref="O25:O26" si="9">2^N25</f>
        <v>2.6676662929205852</v>
      </c>
      <c r="P25" s="16"/>
      <c r="Q25" s="13"/>
      <c r="R25" s="25">
        <v>29.553000000000001</v>
      </c>
      <c r="S25" s="16"/>
      <c r="T25" s="18">
        <f>R25-S21</f>
        <v>15.333429522196452</v>
      </c>
      <c r="U25" s="18">
        <f>T25-G24</f>
        <v>-1.6222688090006532</v>
      </c>
      <c r="V25" s="18">
        <f t="shared" ref="V25:V26" si="10">-U25</f>
        <v>1.6222688090006532</v>
      </c>
      <c r="W25" s="19">
        <f t="shared" ref="W25:W26" si="11">2^V25</f>
        <v>3.0785880023352954</v>
      </c>
      <c r="X25" s="16"/>
      <c r="Y25" s="13"/>
      <c r="Z25" s="14">
        <v>29.403371810913086</v>
      </c>
      <c r="AA25" s="16"/>
      <c r="AB25" s="18">
        <f>Z25-AA21</f>
        <v>15.490897814432779</v>
      </c>
      <c r="AC25" s="18">
        <f>AB25-G24</f>
        <v>-1.4648005167643259</v>
      </c>
      <c r="AD25" s="18">
        <f t="shared" ref="AD25:AD26" si="12">-AC25</f>
        <v>1.4648005167643259</v>
      </c>
      <c r="AE25" s="19">
        <f t="shared" ref="AE25:AE26" si="13">2^AD25</f>
        <v>2.760253016791586</v>
      </c>
    </row>
    <row r="26" spans="3:31" s="38" customFormat="1" ht="14.65" thickBot="1">
      <c r="C26" s="20"/>
      <c r="D26" s="20"/>
      <c r="E26" s="21">
        <v>31.166875839233398</v>
      </c>
      <c r="F26" s="22"/>
      <c r="G26" s="40"/>
      <c r="H26" s="22"/>
      <c r="I26" s="20"/>
      <c r="J26" s="21">
        <v>29.660648345947266</v>
      </c>
      <c r="K26" s="22"/>
      <c r="L26" s="23">
        <f>J26-K21</f>
        <v>15.79371166229248</v>
      </c>
      <c r="M26" s="23">
        <f>L26-G24</f>
        <v>-1.1619866689046248</v>
      </c>
      <c r="N26" s="23">
        <f t="shared" si="8"/>
        <v>1.1619866689046248</v>
      </c>
      <c r="O26" s="24">
        <f t="shared" si="9"/>
        <v>2.2376535251372558</v>
      </c>
      <c r="P26" s="22"/>
      <c r="Q26" s="20"/>
      <c r="R26" s="31">
        <v>30.206</v>
      </c>
      <c r="S26" s="22"/>
      <c r="T26" s="23">
        <f>R26-S21</f>
        <v>15.986429522196451</v>
      </c>
      <c r="U26" s="23">
        <f>T26-G24</f>
        <v>-0.96926880900065449</v>
      </c>
      <c r="V26" s="23">
        <f t="shared" si="10"/>
        <v>0.96926880900065449</v>
      </c>
      <c r="W26" s="24">
        <f t="shared" si="11"/>
        <v>1.9578480612874907</v>
      </c>
      <c r="X26" s="22"/>
      <c r="Y26" s="20"/>
      <c r="Z26" s="21">
        <v>28.91032600402832</v>
      </c>
      <c r="AA26" s="22"/>
      <c r="AB26" s="23">
        <f>Z26-AA21</f>
        <v>14.997852007548014</v>
      </c>
      <c r="AC26" s="23">
        <f>AB26-G24</f>
        <v>-1.9578463236490915</v>
      </c>
      <c r="AD26" s="23">
        <f t="shared" si="12"/>
        <v>1.9578463236490915</v>
      </c>
      <c r="AE26" s="24">
        <f t="shared" si="13"/>
        <v>3.8848161482304833</v>
      </c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Suppl. Fig. 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Antos</dc:creator>
  <cp:lastModifiedBy>Christopher Antos</cp:lastModifiedBy>
  <dcterms:created xsi:type="dcterms:W3CDTF">2023-07-30T14:09:04Z</dcterms:created>
  <dcterms:modified xsi:type="dcterms:W3CDTF">2023-12-10T11:21:17Z</dcterms:modified>
</cp:coreProperties>
</file>