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opher Antos\Documents\Paper plans\Kcnk5b regulation of developmental program\PLos Biology\to submit\Revisions\Resubmission\"/>
    </mc:Choice>
  </mc:AlternateContent>
  <xr:revisionPtr revIDLastSave="0" documentId="13_ncr:1_{EFFE0DDD-0597-4B85-92ED-A9F659F7F52D}" xr6:coauthVersionLast="36" xr6:coauthVersionMax="36" xr10:uidLastSave="{00000000-0000-0000-0000-000000000000}"/>
  <bookViews>
    <workbookView xWindow="0" yWindow="0" windowWidth="14003" windowHeight="9368" activeTab="4" xr2:uid="{FB4F1F6D-F261-439E-A657-D8D7FC642C62}"/>
  </bookViews>
  <sheets>
    <sheet name="Suppl. Fig. 8A" sheetId="1" r:id="rId1"/>
    <sheet name="Suppl. Fig. 8B" sheetId="2" r:id="rId2"/>
    <sheet name="Suppl. Fig. 8D" sheetId="8" r:id="rId3"/>
    <sheet name="Suppl. Fig. 8E" sheetId="3" r:id="rId4"/>
    <sheet name="Suppl. Fig. 8F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6" i="4" l="1"/>
  <c r="T25" i="4"/>
  <c r="AB24" i="4"/>
  <c r="AA24" i="4"/>
  <c r="S24" i="4"/>
  <c r="K24" i="4"/>
  <c r="F24" i="4"/>
  <c r="G24" i="4" s="1"/>
  <c r="AA21" i="4"/>
  <c r="AB25" i="4" s="1"/>
  <c r="AC25" i="4" s="1"/>
  <c r="AD25" i="4" s="1"/>
  <c r="AE25" i="4" s="1"/>
  <c r="S21" i="4"/>
  <c r="T26" i="4" s="1"/>
  <c r="K21" i="4"/>
  <c r="L24" i="4" s="1"/>
  <c r="F21" i="4"/>
  <c r="AB20" i="4"/>
  <c r="AC20" i="4" s="1"/>
  <c r="AD20" i="4" s="1"/>
  <c r="AE20" i="4" s="1"/>
  <c r="T20" i="4"/>
  <c r="U20" i="4" s="1"/>
  <c r="V20" i="4" s="1"/>
  <c r="W20" i="4" s="1"/>
  <c r="AB19" i="4"/>
  <c r="AC19" i="4" s="1"/>
  <c r="AD19" i="4" s="1"/>
  <c r="AE19" i="4" s="1"/>
  <c r="T19" i="4"/>
  <c r="U19" i="4" s="1"/>
  <c r="V19" i="4" s="1"/>
  <c r="W19" i="4" s="1"/>
  <c r="L19" i="4"/>
  <c r="M19" i="4" s="1"/>
  <c r="N19" i="4" s="1"/>
  <c r="O19" i="4" s="1"/>
  <c r="AB18" i="4"/>
  <c r="AC18" i="4" s="1"/>
  <c r="AD18" i="4" s="1"/>
  <c r="AE18" i="4" s="1"/>
  <c r="AA18" i="4"/>
  <c r="S18" i="4"/>
  <c r="L18" i="4"/>
  <c r="M18" i="4" s="1"/>
  <c r="N18" i="4" s="1"/>
  <c r="O18" i="4" s="1"/>
  <c r="K18" i="4"/>
  <c r="G18" i="4"/>
  <c r="F18" i="4"/>
  <c r="AA15" i="4"/>
  <c r="S15" i="4"/>
  <c r="T18" i="4" s="1"/>
  <c r="U18" i="4" s="1"/>
  <c r="V18" i="4" s="1"/>
  <c r="W18" i="4" s="1"/>
  <c r="K15" i="4"/>
  <c r="L20" i="4" s="1"/>
  <c r="M20" i="4" s="1"/>
  <c r="N20" i="4" s="1"/>
  <c r="O20" i="4" s="1"/>
  <c r="F15" i="4"/>
  <c r="AC24" i="4" l="1"/>
  <c r="AD24" i="4" s="1"/>
  <c r="AE24" i="4" s="1"/>
  <c r="U25" i="4"/>
  <c r="V25" i="4" s="1"/>
  <c r="W25" i="4" s="1"/>
  <c r="M24" i="4"/>
  <c r="N24" i="4" s="1"/>
  <c r="O24" i="4" s="1"/>
  <c r="U26" i="4"/>
  <c r="V26" i="4" s="1"/>
  <c r="W26" i="4" s="1"/>
  <c r="AC26" i="4"/>
  <c r="AD26" i="4" s="1"/>
  <c r="AE26" i="4" s="1"/>
  <c r="L26" i="4"/>
  <c r="M26" i="4" s="1"/>
  <c r="N26" i="4" s="1"/>
  <c r="O26" i="4" s="1"/>
  <c r="T24" i="4"/>
  <c r="U24" i="4" s="1"/>
  <c r="V24" i="4" s="1"/>
  <c r="W24" i="4" s="1"/>
  <c r="L25" i="4"/>
  <c r="M25" i="4" s="1"/>
  <c r="N25" i="4" s="1"/>
  <c r="O25" i="4" s="1"/>
  <c r="AR33" i="3"/>
  <c r="AS33" i="3" s="1"/>
  <c r="AT33" i="3" s="1"/>
  <c r="AU33" i="3" s="1"/>
  <c r="AQ32" i="3"/>
  <c r="AQ29" i="3"/>
  <c r="AR34" i="3" s="1"/>
  <c r="AS34" i="3" s="1"/>
  <c r="AT34" i="3" s="1"/>
  <c r="AU34" i="3" s="1"/>
  <c r="AR27" i="3"/>
  <c r="AS27" i="3" s="1"/>
  <c r="AT27" i="3" s="1"/>
  <c r="AU27" i="3" s="1"/>
  <c r="AQ26" i="3"/>
  <c r="AQ23" i="3"/>
  <c r="AR28" i="3" s="1"/>
  <c r="AS28" i="3" s="1"/>
  <c r="AT28" i="3" s="1"/>
  <c r="AU28" i="3" s="1"/>
  <c r="AR22" i="3"/>
  <c r="AS22" i="3" s="1"/>
  <c r="AT22" i="3" s="1"/>
  <c r="AU22" i="3" s="1"/>
  <c r="AR21" i="3"/>
  <c r="AS21" i="3" s="1"/>
  <c r="AT21" i="3" s="1"/>
  <c r="AU21" i="3" s="1"/>
  <c r="AR20" i="3"/>
  <c r="AS20" i="3" s="1"/>
  <c r="AT20" i="3" s="1"/>
  <c r="AU20" i="3" s="1"/>
  <c r="AQ20" i="3"/>
  <c r="AQ17" i="3"/>
  <c r="AI32" i="3"/>
  <c r="AI29" i="3"/>
  <c r="AJ34" i="3" s="1"/>
  <c r="AK34" i="3" s="1"/>
  <c r="AL34" i="3" s="1"/>
  <c r="AM34" i="3" s="1"/>
  <c r="AJ28" i="3"/>
  <c r="AK28" i="3" s="1"/>
  <c r="AL28" i="3" s="1"/>
  <c r="AM28" i="3" s="1"/>
  <c r="AJ27" i="3"/>
  <c r="AK27" i="3" s="1"/>
  <c r="AL27" i="3" s="1"/>
  <c r="AM27" i="3" s="1"/>
  <c r="AJ26" i="3"/>
  <c r="AK26" i="3" s="1"/>
  <c r="AL26" i="3" s="1"/>
  <c r="AM26" i="3" s="1"/>
  <c r="AI26" i="3"/>
  <c r="AI23" i="3"/>
  <c r="AI20" i="3"/>
  <c r="AI17" i="3"/>
  <c r="AJ21" i="3" s="1"/>
  <c r="AK21" i="3" s="1"/>
  <c r="AL21" i="3" s="1"/>
  <c r="AM21" i="3" s="1"/>
  <c r="AA32" i="3"/>
  <c r="AA29" i="3"/>
  <c r="AB34" i="3" s="1"/>
  <c r="AC34" i="3" s="1"/>
  <c r="AD34" i="3" s="1"/>
  <c r="AE34" i="3" s="1"/>
  <c r="AB28" i="3"/>
  <c r="AC28" i="3" s="1"/>
  <c r="AD28" i="3" s="1"/>
  <c r="AE28" i="3" s="1"/>
  <c r="AB27" i="3"/>
  <c r="AC27" i="3" s="1"/>
  <c r="AD27" i="3" s="1"/>
  <c r="AE27" i="3" s="1"/>
  <c r="AB26" i="3"/>
  <c r="AC26" i="3" s="1"/>
  <c r="AD26" i="3" s="1"/>
  <c r="AE26" i="3" s="1"/>
  <c r="AA26" i="3"/>
  <c r="AA23" i="3"/>
  <c r="AA20" i="3"/>
  <c r="AA17" i="3"/>
  <c r="AB21" i="3" s="1"/>
  <c r="AC21" i="3" s="1"/>
  <c r="AD21" i="3" s="1"/>
  <c r="AE21" i="3" s="1"/>
  <c r="S32" i="3"/>
  <c r="S29" i="3"/>
  <c r="T34" i="3" s="1"/>
  <c r="U34" i="3" s="1"/>
  <c r="V34" i="3" s="1"/>
  <c r="W34" i="3" s="1"/>
  <c r="T28" i="3"/>
  <c r="U28" i="3" s="1"/>
  <c r="V28" i="3" s="1"/>
  <c r="W28" i="3" s="1"/>
  <c r="T27" i="3"/>
  <c r="U27" i="3" s="1"/>
  <c r="V27" i="3" s="1"/>
  <c r="W27" i="3" s="1"/>
  <c r="T26" i="3"/>
  <c r="U26" i="3" s="1"/>
  <c r="V26" i="3" s="1"/>
  <c r="W26" i="3" s="1"/>
  <c r="S26" i="3"/>
  <c r="S23" i="3"/>
  <c r="S20" i="3"/>
  <c r="S17" i="3"/>
  <c r="T21" i="3" s="1"/>
  <c r="U21" i="3" s="1"/>
  <c r="V21" i="3" s="1"/>
  <c r="W21" i="3" s="1"/>
  <c r="L33" i="3"/>
  <c r="M33" i="3" s="1"/>
  <c r="N33" i="3" s="1"/>
  <c r="O33" i="3" s="1"/>
  <c r="K32" i="3"/>
  <c r="K29" i="3"/>
  <c r="L34" i="3" s="1"/>
  <c r="M34" i="3" s="1"/>
  <c r="N34" i="3" s="1"/>
  <c r="O34" i="3" s="1"/>
  <c r="L27" i="3"/>
  <c r="M27" i="3" s="1"/>
  <c r="N27" i="3" s="1"/>
  <c r="O27" i="3" s="1"/>
  <c r="K26" i="3"/>
  <c r="K23" i="3"/>
  <c r="L28" i="3" s="1"/>
  <c r="M28" i="3" s="1"/>
  <c r="N28" i="3" s="1"/>
  <c r="O28" i="3" s="1"/>
  <c r="L22" i="3"/>
  <c r="M22" i="3" s="1"/>
  <c r="N22" i="3" s="1"/>
  <c r="O22" i="3" s="1"/>
  <c r="L21" i="3"/>
  <c r="M21" i="3" s="1"/>
  <c r="N21" i="3" s="1"/>
  <c r="O21" i="3" s="1"/>
  <c r="L20" i="3"/>
  <c r="M20" i="3" s="1"/>
  <c r="N20" i="3" s="1"/>
  <c r="O20" i="3" s="1"/>
  <c r="K20" i="3"/>
  <c r="K17" i="3"/>
  <c r="AR32" i="3" l="1"/>
  <c r="AS32" i="3" s="1"/>
  <c r="AT32" i="3" s="1"/>
  <c r="AU32" i="3" s="1"/>
  <c r="AR26" i="3"/>
  <c r="AS26" i="3" s="1"/>
  <c r="AT26" i="3" s="1"/>
  <c r="AU26" i="3" s="1"/>
  <c r="AJ20" i="3"/>
  <c r="AK20" i="3" s="1"/>
  <c r="AL20" i="3" s="1"/>
  <c r="AM20" i="3" s="1"/>
  <c r="AJ22" i="3"/>
  <c r="AK22" i="3" s="1"/>
  <c r="AL22" i="3" s="1"/>
  <c r="AM22" i="3" s="1"/>
  <c r="AJ33" i="3"/>
  <c r="AK33" i="3" s="1"/>
  <c r="AL33" i="3" s="1"/>
  <c r="AM33" i="3" s="1"/>
  <c r="AJ32" i="3"/>
  <c r="AK32" i="3" s="1"/>
  <c r="AL32" i="3" s="1"/>
  <c r="AM32" i="3" s="1"/>
  <c r="AB20" i="3"/>
  <c r="AC20" i="3" s="1"/>
  <c r="AD20" i="3" s="1"/>
  <c r="AE20" i="3" s="1"/>
  <c r="AB22" i="3"/>
  <c r="AC22" i="3" s="1"/>
  <c r="AD22" i="3" s="1"/>
  <c r="AE22" i="3" s="1"/>
  <c r="AB33" i="3"/>
  <c r="AC33" i="3" s="1"/>
  <c r="AD33" i="3" s="1"/>
  <c r="AE33" i="3" s="1"/>
  <c r="AB32" i="3"/>
  <c r="AC32" i="3" s="1"/>
  <c r="AD32" i="3" s="1"/>
  <c r="AE32" i="3" s="1"/>
  <c r="T20" i="3"/>
  <c r="U20" i="3" s="1"/>
  <c r="V20" i="3" s="1"/>
  <c r="W20" i="3" s="1"/>
  <c r="T22" i="3"/>
  <c r="U22" i="3" s="1"/>
  <c r="V22" i="3" s="1"/>
  <c r="W22" i="3" s="1"/>
  <c r="T33" i="3"/>
  <c r="U33" i="3" s="1"/>
  <c r="V33" i="3" s="1"/>
  <c r="W33" i="3" s="1"/>
  <c r="T32" i="3"/>
  <c r="U32" i="3" s="1"/>
  <c r="V32" i="3" s="1"/>
  <c r="W32" i="3" s="1"/>
  <c r="L32" i="3"/>
  <c r="M32" i="3" s="1"/>
  <c r="N32" i="3" s="1"/>
  <c r="O32" i="3" s="1"/>
  <c r="L26" i="3"/>
  <c r="M26" i="3" s="1"/>
  <c r="N26" i="3" s="1"/>
  <c r="O26" i="3" s="1"/>
  <c r="V33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8" i="8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</calcChain>
</file>

<file path=xl/sharedStrings.xml><?xml version="1.0" encoding="utf-8"?>
<sst xmlns="http://schemas.openxmlformats.org/spreadsheetml/2006/main" count="152" uniqueCount="74">
  <si>
    <t>mCherry</t>
  </si>
  <si>
    <t>mCherry
+Forskolin</t>
  </si>
  <si>
    <t>Kcnk5b</t>
  </si>
  <si>
    <t>z</t>
  </si>
  <si>
    <t>mCherry
+DMSO</t>
  </si>
  <si>
    <t>mCherry
+100μM 
SNAP</t>
  </si>
  <si>
    <t>mCherry
+500μM 
SNAP</t>
  </si>
  <si>
    <t>Kcnk5b
+DMSO</t>
  </si>
  <si>
    <r>
      <t>FLIM-FRET Measurements using pcDNA-CFP-cGi500-YFP as FRET-based sensor for cGMP 1/Lifetime (ns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</si>
  <si>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FLIM-FRET Measurements of pcDNA6-mT2-CUTie-YFP  FRET sensor for cAMP 1/Lifetime (ns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</si>
  <si>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GFP
+DMSO</t>
  </si>
  <si>
    <t>Fold change in SHH Expression in HEK293 qRT-PCR</t>
  </si>
  <si>
    <t>Kcnk5b-GFP
+DMSO</t>
  </si>
  <si>
    <t>Kcnk5b-GFP
+3.5uM
Mibefradil</t>
  </si>
  <si>
    <t>Kcnk5b-GFP
+5uM
Mibefradil</t>
  </si>
  <si>
    <t>Current reads</t>
  </si>
  <si>
    <t>average</t>
  </si>
  <si>
    <t>sem</t>
  </si>
  <si>
    <t>N9-29</t>
  </si>
  <si>
    <t>O9-29</t>
  </si>
  <si>
    <t>SEM</t>
  </si>
  <si>
    <t>Conductance (pA/pF)</t>
  </si>
  <si>
    <t>M9-26</t>
  </si>
  <si>
    <t>Current reads/Ccell (capacitance)*1000000000000</t>
  </si>
  <si>
    <t>cell 1</t>
  </si>
  <si>
    <t>cell 2</t>
  </si>
  <si>
    <t>cell 3</t>
  </si>
  <si>
    <t>Kcnk5bMut</t>
  </si>
  <si>
    <t>N36-N53</t>
  </si>
  <si>
    <t>M36-M53</t>
  </si>
  <si>
    <t>O36-O53</t>
  </si>
  <si>
    <t>Patch reads</t>
  </si>
  <si>
    <t xml:space="preserve">Raw data </t>
  </si>
  <si>
    <t>Conversions =</t>
  </si>
  <si>
    <t>Voltage (mV)</t>
  </si>
  <si>
    <t>Conversion</t>
  </si>
  <si>
    <t>Average</t>
  </si>
  <si>
    <t>Rs (Resistance)</t>
  </si>
  <si>
    <t>Ccell (Cell Capacitance)</t>
  </si>
  <si>
    <t>Kcnk5b
+100μM
Verapamil</t>
    <phoneticPr fontId="2" type="noConversion"/>
  </si>
  <si>
    <t>Kcnk5b
+140μM
Verapamil</t>
    <phoneticPr fontId="2" type="noConversion"/>
  </si>
  <si>
    <t>Kcnk5b
+200μM
Verapamil</t>
    <phoneticPr fontId="2" type="noConversion"/>
  </si>
  <si>
    <r>
      <t>K</t>
    </r>
    <r>
      <rPr>
        <b/>
        <sz val="10"/>
        <rFont val="Arial"/>
        <family val="2"/>
      </rPr>
      <t>cnk5b
+50μM
Verapamil</t>
    </r>
  </si>
  <si>
    <t>CT</t>
  </si>
  <si>
    <t>CT mean</t>
  </si>
  <si>
    <t>delta CT mean</t>
  </si>
  <si>
    <t>gapdh</t>
  </si>
  <si>
    <t>shh</t>
  </si>
  <si>
    <t>CT</t>
    <phoneticPr fontId="0" type="noConversion"/>
  </si>
  <si>
    <t>CT mean</t>
    <phoneticPr fontId="0" type="noConversion"/>
  </si>
  <si>
    <t>delta CT mean</t>
    <phoneticPr fontId="0" type="noConversion"/>
  </si>
  <si>
    <t>delta CT</t>
    <phoneticPr fontId="0" type="noConversion"/>
  </si>
  <si>
    <t>minus delta CT</t>
    <phoneticPr fontId="0" type="noConversion"/>
  </si>
  <si>
    <t>fold change</t>
    <phoneticPr fontId="0" type="noConversion"/>
  </si>
  <si>
    <t>delta CT</t>
  </si>
  <si>
    <t>minus delta CT</t>
  </si>
  <si>
    <t>fold change</t>
  </si>
  <si>
    <t>Experiment 1</t>
  </si>
  <si>
    <t>Experiment 3</t>
  </si>
  <si>
    <t>Experiment 2</t>
  </si>
  <si>
    <t>KC-mcherry 50uM</t>
  </si>
  <si>
    <t>KC-mCherry 100uM</t>
  </si>
  <si>
    <t>KC-mCherry 140uM</t>
  </si>
  <si>
    <t>KC-mCherry 200uM</t>
  </si>
  <si>
    <t>gapdh</t>
    <phoneticPr fontId="0" type="noConversion"/>
  </si>
  <si>
    <t>shh</t>
    <phoneticPr fontId="0" type="noConversion"/>
  </si>
  <si>
    <t>KC-GFP 5uM</t>
  </si>
  <si>
    <t>KC-GFP 3.5uM</t>
  </si>
  <si>
    <t>KC-GFP DMSO</t>
  </si>
  <si>
    <t>GFP DMSO</t>
  </si>
  <si>
    <t xml:space="preserve"> Expriment 1</t>
  </si>
  <si>
    <t xml:space="preserve"> Expriment 2</t>
  </si>
  <si>
    <t>KC-mcherry DMSO</t>
  </si>
  <si>
    <t>mcherry DMSO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</si>
</sst>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000000000000_ "/>
    <numFmt numFmtId="166" formatCode="#,##0.00000000000000_ "/>
    <numFmt numFmtId="167" formatCode="#,##0.000000000000_ 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4"/>
      <charset val="134"/>
      <scheme val="minor"/>
    </font>
    <font>
      <sz val="12"/>
      <color rgb="FF000000"/>
      <name val="Calibri"/>
      <family val="4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79">
    <xf numFmtId="0" fontId="0" fillId="0" borderId="0" xfId="0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0" fillId="0" borderId="0" xfId="0" applyAlignment="1">
      <alignment vertical="center"/>
    </xf>
    <xf numFmtId="0" fontId="5" fillId="0" borderId="0" xfId="0" applyFont="1"/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0" borderId="13" xfId="0" applyFont="1" applyBorder="1"/>
    <xf numFmtId="0" fontId="5" fillId="0" borderId="14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5" xfId="0" applyFont="1" applyBorder="1"/>
    <xf numFmtId="0" fontId="5" fillId="0" borderId="15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6" fillId="0" borderId="5" xfId="1" applyNumberFormat="1" applyBorder="1"/>
    <xf numFmtId="0" fontId="6" fillId="0" borderId="0" xfId="1" applyBorder="1"/>
    <xf numFmtId="14" fontId="6" fillId="0" borderId="0" xfId="1" applyNumberFormat="1" applyBorder="1"/>
    <xf numFmtId="11" fontId="6" fillId="0" borderId="0" xfId="1" applyNumberFormat="1" applyBorder="1"/>
    <xf numFmtId="11" fontId="6" fillId="0" borderId="6" xfId="1" applyNumberFormat="1" applyBorder="1"/>
    <xf numFmtId="2" fontId="6" fillId="0" borderId="7" xfId="1" applyNumberFormat="1" applyBorder="1"/>
    <xf numFmtId="11" fontId="6" fillId="0" borderId="8" xfId="1" applyNumberFormat="1" applyBorder="1"/>
    <xf numFmtId="11" fontId="6" fillId="0" borderId="9" xfId="1" applyNumberFormat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2" fontId="6" fillId="2" borderId="2" xfId="1" applyNumberFormat="1" applyFill="1" applyBorder="1"/>
    <xf numFmtId="0" fontId="6" fillId="2" borderId="3" xfId="1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2" xfId="0" applyFill="1" applyBorder="1"/>
    <xf numFmtId="0" fontId="1" fillId="0" borderId="2" xfId="0" applyFont="1" applyBorder="1"/>
    <xf numFmtId="0" fontId="1" fillId="0" borderId="3" xfId="0" applyFont="1" applyBorder="1"/>
    <xf numFmtId="2" fontId="6" fillId="0" borderId="1" xfId="1" applyNumberFormat="1" applyFill="1" applyBorder="1"/>
    <xf numFmtId="2" fontId="6" fillId="0" borderId="13" xfId="1" applyNumberFormat="1" applyBorder="1"/>
    <xf numFmtId="2" fontId="6" fillId="0" borderId="14" xfId="1" applyNumberFormat="1" applyBorder="1"/>
    <xf numFmtId="0" fontId="0" fillId="0" borderId="1" xfId="0" applyBorder="1"/>
    <xf numFmtId="2" fontId="6" fillId="0" borderId="10" xfId="1" applyNumberFormat="1" applyFill="1" applyBorder="1"/>
    <xf numFmtId="0" fontId="0" fillId="0" borderId="13" xfId="0" applyBorder="1"/>
    <xf numFmtId="0" fontId="0" fillId="0" borderId="14" xfId="0" applyBorder="1"/>
    <xf numFmtId="2" fontId="6" fillId="0" borderId="1" xfId="1" applyNumberFormat="1" applyBorder="1"/>
    <xf numFmtId="2" fontId="6" fillId="0" borderId="10" xfId="1" applyNumberFormat="1" applyBorder="1"/>
    <xf numFmtId="11" fontId="6" fillId="0" borderId="15" xfId="1" applyNumberFormat="1" applyBorder="1"/>
    <xf numFmtId="11" fontId="6" fillId="0" borderId="13" xfId="1" applyNumberFormat="1" applyBorder="1"/>
    <xf numFmtId="11" fontId="6" fillId="0" borderId="14" xfId="1" applyNumberFormat="1" applyBorder="1"/>
    <xf numFmtId="0" fontId="1" fillId="0" borderId="1" xfId="0" applyFont="1" applyBorder="1"/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0" fillId="0" borderId="15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1" xfId="1" applyBorder="1"/>
    <xf numFmtId="0" fontId="6" fillId="0" borderId="11" xfId="1" applyBorder="1"/>
    <xf numFmtId="0" fontId="0" fillId="0" borderId="12" xfId="0" applyBorder="1"/>
    <xf numFmtId="2" fontId="6" fillId="0" borderId="15" xfId="1" applyNumberFormat="1" applyBorder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7" fillId="0" borderId="15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14" fontId="7" fillId="0" borderId="1" xfId="1" applyNumberFormat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5" fillId="0" borderId="15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0" fillId="0" borderId="8" xfId="0" applyFill="1" applyBorder="1"/>
    <xf numFmtId="0" fontId="5" fillId="0" borderId="13" xfId="0" applyFont="1" applyFill="1" applyBorder="1" applyAlignment="1">
      <alignment horizontal="right" vertical="center"/>
    </xf>
    <xf numFmtId="0" fontId="0" fillId="0" borderId="13" xfId="0" applyFill="1" applyBorder="1"/>
    <xf numFmtId="0" fontId="0" fillId="0" borderId="14" xfId="0" applyFill="1" applyBorder="1"/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67" fontId="0" fillId="0" borderId="0" xfId="0" applyNumberFormat="1" applyFill="1" applyBorder="1" applyAlignment="1">
      <alignment vertical="center"/>
    </xf>
    <xf numFmtId="167" fontId="0" fillId="0" borderId="6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164" fontId="0" fillId="0" borderId="8" xfId="0" applyNumberFormat="1" applyFill="1" applyBorder="1"/>
    <xf numFmtId="0" fontId="0" fillId="0" borderId="8" xfId="0" applyFill="1" applyBorder="1" applyAlignment="1">
      <alignment vertical="center"/>
    </xf>
    <xf numFmtId="167" fontId="0" fillId="0" borderId="8" xfId="0" applyNumberFormat="1" applyFill="1" applyBorder="1" applyAlignment="1">
      <alignment vertical="center"/>
    </xf>
    <xf numFmtId="167" fontId="0" fillId="0" borderId="9" xfId="0" applyNumberFormat="1" applyFill="1" applyBorder="1" applyAlignment="1">
      <alignment vertical="center"/>
    </xf>
    <xf numFmtId="164" fontId="8" fillId="0" borderId="0" xfId="0" applyNumberFormat="1" applyFont="1" applyFill="1" applyBorder="1"/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67" fontId="9" fillId="0" borderId="6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167" fontId="9" fillId="0" borderId="8" xfId="0" applyNumberFormat="1" applyFont="1" applyFill="1" applyBorder="1" applyAlignment="1">
      <alignment vertical="center"/>
    </xf>
    <xf numFmtId="167" fontId="9" fillId="0" borderId="9" xfId="0" applyNumberFormat="1" applyFont="1" applyFill="1" applyBorder="1" applyAlignment="1">
      <alignment vertical="center"/>
    </xf>
    <xf numFmtId="164" fontId="0" fillId="0" borderId="3" xfId="0" applyNumberFormat="1" applyFill="1" applyBorder="1"/>
    <xf numFmtId="164" fontId="0" fillId="0" borderId="3" xfId="0" applyNumberFormat="1" applyFill="1" applyBorder="1" applyAlignment="1">
      <alignment vertical="center"/>
    </xf>
    <xf numFmtId="164" fontId="8" fillId="0" borderId="3" xfId="0" applyNumberFormat="1" applyFont="1" applyFill="1" applyBorder="1"/>
    <xf numFmtId="0" fontId="9" fillId="0" borderId="2" xfId="0" applyFont="1" applyFill="1" applyBorder="1" applyAlignment="1">
      <alignment vertical="center"/>
    </xf>
    <xf numFmtId="164" fontId="9" fillId="0" borderId="3" xfId="0" applyNumberFormat="1" applyFont="1" applyFill="1" applyBorder="1" applyAlignment="1">
      <alignment vertical="center"/>
    </xf>
    <xf numFmtId="167" fontId="0" fillId="0" borderId="3" xfId="0" applyNumberFormat="1" applyFill="1" applyBorder="1" applyAlignment="1">
      <alignment vertical="center"/>
    </xf>
    <xf numFmtId="167" fontId="0" fillId="0" borderId="4" xfId="0" applyNumberFormat="1" applyFill="1" applyBorder="1" applyAlignment="1">
      <alignment vertical="center"/>
    </xf>
    <xf numFmtId="167" fontId="9" fillId="0" borderId="3" xfId="0" applyNumberFormat="1" applyFont="1" applyFill="1" applyBorder="1" applyAlignment="1">
      <alignment vertical="center"/>
    </xf>
    <xf numFmtId="167" fontId="9" fillId="0" borderId="4" xfId="0" applyNumberFormat="1" applyFont="1" applyFill="1" applyBorder="1" applyAlignment="1">
      <alignment vertical="center"/>
    </xf>
    <xf numFmtId="164" fontId="8" fillId="0" borderId="8" xfId="0" applyNumberFormat="1" applyFont="1" applyFill="1" applyBorder="1"/>
    <xf numFmtId="0" fontId="0" fillId="0" borderId="0" xfId="0" applyAlignment="1">
      <alignment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wrapText="1"/>
    </xf>
    <xf numFmtId="164" fontId="0" fillId="0" borderId="5" xfId="0" applyNumberFormat="1" applyFill="1" applyBorder="1"/>
    <xf numFmtId="0" fontId="0" fillId="0" borderId="0" xfId="0" applyFill="1"/>
    <xf numFmtId="165" fontId="0" fillId="0" borderId="6" xfId="0" applyNumberFormat="1" applyFill="1" applyBorder="1" applyAlignment="1">
      <alignment vertical="center"/>
    </xf>
    <xf numFmtId="166" fontId="0" fillId="0" borderId="9" xfId="0" applyNumberFormat="1" applyFill="1" applyBorder="1" applyAlignment="1">
      <alignment vertical="center"/>
    </xf>
    <xf numFmtId="164" fontId="0" fillId="0" borderId="2" xfId="0" applyNumberFormat="1" applyFill="1" applyBorder="1"/>
    <xf numFmtId="0" fontId="0" fillId="0" borderId="1" xfId="0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7" fillId="0" borderId="11" xfId="1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2">
    <cellStyle name="Normal" xfId="0" builtinId="0"/>
    <cellStyle name="Normal 2" xfId="1" xr:uid="{B63E0D19-7D38-45FF-9D97-AC3FC23D9C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DCFEF-B34E-40F8-B7F6-DD87EED7EDA1}">
  <dimension ref="B1:F45"/>
  <sheetViews>
    <sheetView workbookViewId="0">
      <selection activeCell="B3" sqref="B3:D45"/>
    </sheetView>
  </sheetViews>
  <sheetFormatPr defaultRowHeight="14.25"/>
  <cols>
    <col min="2" max="4" width="17.73046875" customWidth="1"/>
  </cols>
  <sheetData>
    <row r="1" spans="2:6" ht="14.65" thickBot="1"/>
    <row r="2" spans="2:6" ht="32.65" customHeight="1" thickBot="1">
      <c r="B2" s="166" t="s">
        <v>9</v>
      </c>
      <c r="C2" s="167"/>
      <c r="D2" s="168"/>
    </row>
    <row r="3" spans="2:6" ht="26.65" thickBot="1">
      <c r="B3" s="5" t="s">
        <v>0</v>
      </c>
      <c r="C3" s="8" t="s">
        <v>1</v>
      </c>
      <c r="D3" s="7" t="s">
        <v>2</v>
      </c>
    </row>
    <row r="4" spans="2:6">
      <c r="B4" s="1">
        <v>0.34602100000000002</v>
      </c>
      <c r="C4" s="9">
        <v>0.38461499999999998</v>
      </c>
      <c r="D4" s="2">
        <v>0.32258100000000001</v>
      </c>
    </row>
    <row r="5" spans="2:6">
      <c r="B5" s="1">
        <v>0.34482800000000002</v>
      </c>
      <c r="C5" s="9">
        <v>0.39370100000000002</v>
      </c>
      <c r="D5" s="2">
        <v>0.31055899999999997</v>
      </c>
      <c r="E5" s="11"/>
    </row>
    <row r="6" spans="2:6">
      <c r="B6" s="1">
        <v>0.34364299999999998</v>
      </c>
      <c r="C6" s="9">
        <v>0.39682499999999998</v>
      </c>
      <c r="D6" s="2">
        <v>0.31446499999999999</v>
      </c>
    </row>
    <row r="7" spans="2:6">
      <c r="B7" s="1">
        <v>0.326797</v>
      </c>
      <c r="C7" s="9">
        <v>0.326797</v>
      </c>
      <c r="D7" s="2">
        <v>0.3125</v>
      </c>
    </row>
    <row r="8" spans="2:6">
      <c r="B8" s="1">
        <v>0.33003300000000002</v>
      </c>
      <c r="C8" s="9">
        <v>0.40983599999999998</v>
      </c>
      <c r="D8" s="2">
        <v>0.30581000000000003</v>
      </c>
    </row>
    <row r="9" spans="2:6">
      <c r="B9" s="1">
        <v>0.318471</v>
      </c>
      <c r="C9" s="9">
        <v>0.41841</v>
      </c>
      <c r="D9" s="2">
        <v>0.30959799999999998</v>
      </c>
    </row>
    <row r="10" spans="2:6">
      <c r="B10" s="1">
        <v>0.30769200000000002</v>
      </c>
      <c r="C10" s="9">
        <v>0.39525700000000002</v>
      </c>
      <c r="D10" s="2">
        <v>0.31347999999999998</v>
      </c>
    </row>
    <row r="11" spans="2:6">
      <c r="B11" s="1">
        <v>0.32894699999999999</v>
      </c>
      <c r="C11" s="9">
        <v>0.40650399999999998</v>
      </c>
      <c r="D11" s="2">
        <v>0.3125</v>
      </c>
      <c r="F11" t="s">
        <v>3</v>
      </c>
    </row>
    <row r="12" spans="2:6">
      <c r="B12" s="1">
        <v>0.30864200000000003</v>
      </c>
      <c r="C12" s="9">
        <v>0.42918499999999998</v>
      </c>
      <c r="D12" s="2">
        <v>0.31645600000000002</v>
      </c>
    </row>
    <row r="13" spans="2:6">
      <c r="B13" s="1">
        <v>0.31446499999999999</v>
      </c>
      <c r="C13" s="9">
        <v>0.404858</v>
      </c>
      <c r="D13" s="2">
        <v>0.37036999999999998</v>
      </c>
    </row>
    <row r="14" spans="2:6">
      <c r="B14" s="1">
        <v>0.32258100000000001</v>
      </c>
      <c r="C14" s="9">
        <v>0.45248899999999997</v>
      </c>
      <c r="D14" s="2">
        <v>0.33556999999999998</v>
      </c>
    </row>
    <row r="15" spans="2:6">
      <c r="B15" s="1">
        <v>0.32154300000000002</v>
      </c>
      <c r="C15" s="9">
        <v>0.44444400000000001</v>
      </c>
      <c r="D15" s="2">
        <v>0.34129700000000002</v>
      </c>
    </row>
    <row r="16" spans="2:6">
      <c r="B16" s="1">
        <v>0.326797</v>
      </c>
      <c r="C16" s="9">
        <v>0.43327599999999999</v>
      </c>
      <c r="D16" s="2">
        <v>0.31948900000000002</v>
      </c>
    </row>
    <row r="17" spans="2:4">
      <c r="B17" s="1">
        <v>0.30303000000000002</v>
      </c>
      <c r="C17" s="9">
        <v>0.35714299999999999</v>
      </c>
      <c r="D17" s="2">
        <v>0.31746000000000002</v>
      </c>
    </row>
    <row r="18" spans="2:4">
      <c r="B18" s="1">
        <v>0.3125</v>
      </c>
      <c r="C18" s="9">
        <v>0.35842299999999999</v>
      </c>
      <c r="D18" s="2">
        <v>0.323625</v>
      </c>
    </row>
    <row r="19" spans="2:4">
      <c r="B19" s="1">
        <v>0.33898299999999998</v>
      </c>
      <c r="C19" s="9">
        <v>0.35587200000000002</v>
      </c>
      <c r="D19" s="2">
        <v>0.33003300000000002</v>
      </c>
    </row>
    <row r="20" spans="2:4">
      <c r="B20" s="1">
        <v>0.33783800000000003</v>
      </c>
      <c r="C20" s="9">
        <v>0.34364299999999998</v>
      </c>
      <c r="D20" s="2">
        <v>0.33556999999999998</v>
      </c>
    </row>
    <row r="21" spans="2:4">
      <c r="B21" s="1">
        <v>0.326797</v>
      </c>
      <c r="C21" s="9">
        <v>0.34843200000000002</v>
      </c>
      <c r="D21" s="2">
        <v>0.35842299999999999</v>
      </c>
    </row>
    <row r="22" spans="2:4">
      <c r="B22" s="1">
        <v>0.30487799999999998</v>
      </c>
      <c r="C22" s="9">
        <v>0.34602100000000002</v>
      </c>
      <c r="D22" s="2">
        <v>0.36363600000000001</v>
      </c>
    </row>
    <row r="23" spans="2:4">
      <c r="B23" s="1">
        <v>0.32467499999999999</v>
      </c>
      <c r="C23" s="9">
        <v>0.3367</v>
      </c>
      <c r="D23" s="2">
        <v>0.30030000000000001</v>
      </c>
    </row>
    <row r="24" spans="2:4">
      <c r="B24" s="1">
        <v>0.31152600000000003</v>
      </c>
      <c r="C24" s="9">
        <v>0.34013599999999999</v>
      </c>
      <c r="D24" s="2">
        <v>0.32258100000000001</v>
      </c>
    </row>
    <row r="25" spans="2:4">
      <c r="B25" s="1">
        <v>0.29940099999999997</v>
      </c>
      <c r="C25" s="9">
        <v>0.32258100000000001</v>
      </c>
      <c r="D25" s="2">
        <v>0.29940099999999997</v>
      </c>
    </row>
    <row r="26" spans="2:4">
      <c r="B26" s="1">
        <v>0.30959799999999998</v>
      </c>
      <c r="C26" s="9">
        <v>0.32258100000000001</v>
      </c>
      <c r="D26" s="2">
        <v>0.33444800000000002</v>
      </c>
    </row>
    <row r="27" spans="2:4">
      <c r="B27" s="1">
        <v>0.30303000000000002</v>
      </c>
      <c r="C27" s="9">
        <v>0.32573299999999999</v>
      </c>
      <c r="D27" s="2">
        <v>0.3367</v>
      </c>
    </row>
    <row r="28" spans="2:4">
      <c r="B28" s="1">
        <v>0.33444800000000002</v>
      </c>
      <c r="C28" s="9">
        <v>0.32154300000000002</v>
      </c>
      <c r="D28" s="2">
        <v>0.33898299999999998</v>
      </c>
    </row>
    <row r="29" spans="2:4">
      <c r="B29" s="1">
        <v>0.33556999999999998</v>
      </c>
      <c r="C29" s="9">
        <v>0.34364299999999998</v>
      </c>
      <c r="D29" s="2">
        <v>0.323625</v>
      </c>
    </row>
    <row r="30" spans="2:4">
      <c r="B30" s="1">
        <v>0.33112599999999998</v>
      </c>
      <c r="C30" s="9">
        <v>0.33898299999999998</v>
      </c>
      <c r="D30" s="2">
        <v>0.32786900000000002</v>
      </c>
    </row>
    <row r="31" spans="2:4">
      <c r="B31" s="1">
        <v>0.31645600000000002</v>
      </c>
      <c r="C31" s="9">
        <v>0.34129700000000002</v>
      </c>
      <c r="D31" s="2">
        <v>0.326797</v>
      </c>
    </row>
    <row r="32" spans="2:4">
      <c r="B32" s="1">
        <v>0.31446499999999999</v>
      </c>
      <c r="C32" s="9">
        <v>0.34602100000000002</v>
      </c>
      <c r="D32" s="2">
        <v>0.30030000000000001</v>
      </c>
    </row>
    <row r="33" spans="2:4">
      <c r="B33" s="1">
        <v>0.31746000000000002</v>
      </c>
      <c r="C33" s="9">
        <v>0.34722199999999998</v>
      </c>
      <c r="D33" s="2">
        <v>0.3125</v>
      </c>
    </row>
    <row r="34" spans="2:4">
      <c r="B34" s="1">
        <v>0.32154300000000002</v>
      </c>
      <c r="C34" s="9">
        <v>0.34843200000000002</v>
      </c>
      <c r="D34" s="2">
        <v>0.30303000000000002</v>
      </c>
    </row>
    <row r="35" spans="2:4">
      <c r="B35" s="1">
        <v>0.32573299999999999</v>
      </c>
      <c r="C35" s="9">
        <v>0.37036999999999998</v>
      </c>
      <c r="D35" s="2">
        <v>0.326797</v>
      </c>
    </row>
    <row r="36" spans="2:4">
      <c r="B36" s="1">
        <v>0.32258100000000001</v>
      </c>
      <c r="C36" s="9">
        <v>0.35842299999999999</v>
      </c>
      <c r="D36" s="2">
        <v>0.323625</v>
      </c>
    </row>
    <row r="37" spans="2:4">
      <c r="B37" s="1">
        <v>0.35714299999999999</v>
      </c>
      <c r="C37" s="9">
        <v>0.37036999999999998</v>
      </c>
      <c r="D37" s="2">
        <v>0.31948900000000002</v>
      </c>
    </row>
    <row r="38" spans="2:4">
      <c r="B38" s="1">
        <v>0.35087699999999999</v>
      </c>
      <c r="C38" s="9">
        <v>0.34364299999999998</v>
      </c>
      <c r="D38" s="2">
        <v>0.33112599999999998</v>
      </c>
    </row>
    <row r="39" spans="2:4">
      <c r="B39" s="1">
        <v>0.35211300000000001</v>
      </c>
      <c r="C39" s="9">
        <v>0.34482800000000002</v>
      </c>
      <c r="D39" s="2">
        <v>0.33783800000000003</v>
      </c>
    </row>
    <row r="40" spans="2:4">
      <c r="B40" s="1">
        <v>0.323625</v>
      </c>
      <c r="C40" s="9">
        <v>0.33556999999999998</v>
      </c>
      <c r="D40" s="2">
        <v>0.3367</v>
      </c>
    </row>
    <row r="41" spans="2:4">
      <c r="B41" s="1">
        <v>0.3125</v>
      </c>
      <c r="C41" s="9">
        <v>0.35087699999999999</v>
      </c>
      <c r="D41" s="2">
        <v>0.34965000000000002</v>
      </c>
    </row>
    <row r="42" spans="2:4">
      <c r="B42" s="1">
        <v>0.31152600000000003</v>
      </c>
      <c r="C42" s="9">
        <v>0.35087699999999999</v>
      </c>
      <c r="D42" s="2">
        <v>0.34482800000000002</v>
      </c>
    </row>
    <row r="43" spans="2:4">
      <c r="B43" s="1">
        <v>0.37735800000000003</v>
      </c>
      <c r="C43" s="9">
        <v>0.34602100000000002</v>
      </c>
      <c r="D43" s="2">
        <v>0.34364299999999998</v>
      </c>
    </row>
    <row r="44" spans="2:4">
      <c r="B44" s="1">
        <v>0.34843200000000002</v>
      </c>
      <c r="C44" s="9"/>
      <c r="D44" s="2"/>
    </row>
    <row r="45" spans="2:4" ht="14.65" thickBot="1">
      <c r="B45" s="3">
        <v>0.38314199999999998</v>
      </c>
      <c r="C45" s="10"/>
      <c r="D45" s="4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D6918-1F91-436E-BCDC-B71082C03D66}">
  <dimension ref="C1:F14"/>
  <sheetViews>
    <sheetView workbookViewId="0">
      <selection activeCell="C3" sqref="C3:F13"/>
    </sheetView>
  </sheetViews>
  <sheetFormatPr defaultRowHeight="14.25"/>
  <cols>
    <col min="3" max="5" width="11.796875" customWidth="1"/>
    <col min="6" max="6" width="10.59765625" customWidth="1"/>
  </cols>
  <sheetData>
    <row r="1" spans="3:6" ht="14.65" thickBot="1"/>
    <row r="2" spans="3:6" ht="36.4" customHeight="1" thickBot="1">
      <c r="C2" s="166" t="s">
        <v>8</v>
      </c>
      <c r="D2" s="167"/>
      <c r="E2" s="167"/>
      <c r="F2" s="168"/>
    </row>
    <row r="3" spans="3:6" ht="40.15" thickBot="1">
      <c r="C3" s="8" t="s">
        <v>4</v>
      </c>
      <c r="D3" s="20" t="s">
        <v>5</v>
      </c>
      <c r="E3" s="22" t="s">
        <v>6</v>
      </c>
      <c r="F3" s="21" t="s">
        <v>7</v>
      </c>
    </row>
    <row r="4" spans="3:6">
      <c r="C4" s="23">
        <v>0.40949999999999998</v>
      </c>
      <c r="D4" s="14">
        <v>0.49935299999999999</v>
      </c>
      <c r="E4" s="23">
        <v>0.57921299999999998</v>
      </c>
      <c r="F4" s="15">
        <v>0.47778300000000001</v>
      </c>
    </row>
    <row r="5" spans="3:6">
      <c r="C5" s="23">
        <v>0.39761400000000002</v>
      </c>
      <c r="D5" s="14">
        <v>0.48435299999999998</v>
      </c>
      <c r="E5" s="23">
        <v>0.59348199999999995</v>
      </c>
      <c r="F5" s="15">
        <v>0.41736200000000001</v>
      </c>
    </row>
    <row r="6" spans="3:6">
      <c r="C6" s="23">
        <v>0.42516999999999999</v>
      </c>
      <c r="D6" s="14">
        <v>0.48867500000000003</v>
      </c>
      <c r="E6" s="23">
        <v>0.61323399999999995</v>
      </c>
      <c r="F6" s="15">
        <v>0.38744699999999999</v>
      </c>
    </row>
    <row r="7" spans="3:6">
      <c r="C7" s="23">
        <v>0.42918499999999998</v>
      </c>
      <c r="D7" s="14">
        <v>0.496998</v>
      </c>
      <c r="E7" s="23">
        <v>0.63103799999999999</v>
      </c>
      <c r="F7" s="15">
        <v>0.42918499999999998</v>
      </c>
    </row>
    <row r="8" spans="3:6">
      <c r="C8" s="23">
        <v>0.43346299999999999</v>
      </c>
      <c r="D8" s="14">
        <v>0.51026099999999996</v>
      </c>
      <c r="E8" s="23">
        <v>0.63490000000000002</v>
      </c>
      <c r="F8" s="15">
        <v>0.43440499999999999</v>
      </c>
    </row>
    <row r="9" spans="3:6">
      <c r="C9" s="23">
        <v>0.41946299999999997</v>
      </c>
      <c r="D9" s="14">
        <v>0.52154800000000001</v>
      </c>
      <c r="E9" s="23">
        <v>0.676311</v>
      </c>
      <c r="F9" s="15">
        <v>0.44503799999999999</v>
      </c>
    </row>
    <row r="10" spans="3:6">
      <c r="C10" s="23">
        <v>0.42955300000000002</v>
      </c>
      <c r="D10" s="14">
        <v>0.52515999999999996</v>
      </c>
      <c r="E10" s="23"/>
      <c r="F10" s="15">
        <v>0.431593</v>
      </c>
    </row>
    <row r="11" spans="3:6">
      <c r="C11" s="23">
        <v>0.44464199999999998</v>
      </c>
      <c r="D11" s="14"/>
      <c r="E11" s="23"/>
      <c r="F11" s="15">
        <v>0.43687199999999998</v>
      </c>
    </row>
    <row r="12" spans="3:6">
      <c r="C12" s="23">
        <v>0.43233899999999997</v>
      </c>
      <c r="D12" s="14"/>
      <c r="E12" s="23"/>
      <c r="F12" s="15">
        <v>0.41736200000000001</v>
      </c>
    </row>
    <row r="13" spans="3:6" ht="14.65" thickBot="1">
      <c r="C13" s="24">
        <v>0.42337000000000002</v>
      </c>
      <c r="D13" s="17"/>
      <c r="E13" s="24"/>
      <c r="F13" s="18">
        <v>0.48123199999999999</v>
      </c>
    </row>
    <row r="14" spans="3:6">
      <c r="D14" s="12"/>
      <c r="E14" s="12"/>
    </row>
  </sheetData>
  <mergeCells count="1">
    <mergeCell ref="C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FA027-D74B-4B12-8F27-5E4FC3BFE167}">
  <dimension ref="C1:W50"/>
  <sheetViews>
    <sheetView topLeftCell="F13" workbookViewId="0">
      <selection activeCell="J28" sqref="J28"/>
    </sheetView>
  </sheetViews>
  <sheetFormatPr defaultRowHeight="14.25"/>
  <cols>
    <col min="2" max="2" width="4.9296875" customWidth="1"/>
    <col min="3" max="3" width="12.46484375" customWidth="1"/>
    <col min="4" max="4" width="17.796875" customWidth="1"/>
    <col min="7" max="7" width="19.53125" customWidth="1"/>
    <col min="12" max="12" width="21.46484375" customWidth="1"/>
    <col min="15" max="15" width="10.1328125" customWidth="1"/>
    <col min="17" max="17" width="16" customWidth="1"/>
  </cols>
  <sheetData>
    <row r="1" spans="3:23" ht="14.65" thickBot="1">
      <c r="L1" s="61" t="s">
        <v>32</v>
      </c>
      <c r="M1" s="62" t="s">
        <v>31</v>
      </c>
      <c r="N1" s="36"/>
      <c r="O1" s="37"/>
      <c r="P1" s="36"/>
      <c r="Q1" s="61" t="s">
        <v>33</v>
      </c>
      <c r="R1" s="36"/>
      <c r="S1" s="36"/>
      <c r="T1" s="37"/>
      <c r="U1" s="36"/>
      <c r="V1" s="36"/>
      <c r="W1" s="37"/>
    </row>
    <row r="2" spans="3:23" ht="43.15" thickBot="1">
      <c r="D2" s="174" t="s">
        <v>2</v>
      </c>
      <c r="E2" s="176"/>
      <c r="F2" s="34"/>
      <c r="G2" s="174" t="s">
        <v>27</v>
      </c>
      <c r="H2" s="175"/>
      <c r="I2" s="82"/>
      <c r="L2" s="41"/>
      <c r="M2" s="39"/>
      <c r="N2" s="39"/>
      <c r="O2" s="40"/>
      <c r="P2" s="39"/>
      <c r="Q2" s="38" t="s">
        <v>23</v>
      </c>
      <c r="R2" s="39"/>
      <c r="S2" s="39"/>
      <c r="T2" s="40"/>
      <c r="U2" s="39"/>
      <c r="V2" s="39"/>
      <c r="W2" s="40"/>
    </row>
    <row r="3" spans="3:23" ht="14.65" thickBot="1">
      <c r="D3" s="173" t="s">
        <v>21</v>
      </c>
      <c r="E3" s="171"/>
      <c r="G3" s="173" t="s">
        <v>21</v>
      </c>
      <c r="H3" s="171"/>
      <c r="I3" s="34"/>
      <c r="L3" s="53" t="s">
        <v>2</v>
      </c>
      <c r="M3" s="54"/>
      <c r="N3" s="54"/>
      <c r="O3" s="55"/>
      <c r="P3" s="54"/>
      <c r="Q3" s="53"/>
      <c r="R3" s="54"/>
      <c r="S3" s="54"/>
      <c r="T3" s="55"/>
      <c r="U3" s="54"/>
      <c r="V3" s="54"/>
      <c r="W3" s="55"/>
    </row>
    <row r="4" spans="3:23" ht="14.65" thickBot="1">
      <c r="C4" s="76" t="s">
        <v>34</v>
      </c>
      <c r="D4" s="79" t="s">
        <v>36</v>
      </c>
      <c r="E4" s="79" t="s">
        <v>20</v>
      </c>
      <c r="G4" s="79" t="s">
        <v>36</v>
      </c>
      <c r="H4" s="79" t="s">
        <v>20</v>
      </c>
      <c r="I4" s="33"/>
      <c r="L4" s="45"/>
      <c r="M4" s="92" t="s">
        <v>24</v>
      </c>
      <c r="N4" s="95" t="s">
        <v>25</v>
      </c>
      <c r="O4" s="94" t="s">
        <v>26</v>
      </c>
      <c r="P4" s="39"/>
      <c r="Q4" s="41"/>
      <c r="U4" s="39"/>
      <c r="V4" s="39"/>
      <c r="W4" s="40"/>
    </row>
    <row r="5" spans="3:23" ht="14.65" thickBot="1">
      <c r="C5" s="77">
        <v>-100</v>
      </c>
      <c r="D5" s="80">
        <v>-2.739786685550849</v>
      </c>
      <c r="E5" s="80">
        <v>3.5418409999999998</v>
      </c>
      <c r="F5" s="33"/>
      <c r="G5" s="80">
        <v>-6.7602099999999998</v>
      </c>
      <c r="H5" s="80">
        <v>1.2728269430000001</v>
      </c>
      <c r="I5" s="33"/>
      <c r="L5" s="71" t="s">
        <v>37</v>
      </c>
      <c r="M5" s="83">
        <v>9.1829999999999998</v>
      </c>
      <c r="N5" s="83">
        <v>5.8460000000000001</v>
      </c>
      <c r="O5" s="66">
        <v>6.7430000000000003</v>
      </c>
      <c r="P5" s="39"/>
      <c r="Q5" s="75" t="s">
        <v>35</v>
      </c>
      <c r="R5" s="172" t="s">
        <v>15</v>
      </c>
      <c r="S5" s="170"/>
      <c r="T5" s="171"/>
      <c r="U5" s="39"/>
      <c r="V5" s="39"/>
      <c r="W5" s="40"/>
    </row>
    <row r="6" spans="3:23" ht="14.25" customHeight="1" thickBot="1">
      <c r="C6" s="77">
        <v>-90</v>
      </c>
      <c r="D6" s="80">
        <v>-0.21226906337793952</v>
      </c>
      <c r="E6" s="80">
        <v>3.735684</v>
      </c>
      <c r="F6" s="33"/>
      <c r="G6" s="80">
        <v>-6.12948</v>
      </c>
      <c r="H6" s="80">
        <v>1.143680051</v>
      </c>
      <c r="I6" s="33"/>
      <c r="L6" s="71" t="s">
        <v>38</v>
      </c>
      <c r="M6" s="83">
        <v>15.76</v>
      </c>
      <c r="N6" s="83">
        <v>20.79</v>
      </c>
      <c r="O6" s="66">
        <v>18.940000000000001</v>
      </c>
      <c r="P6" s="39"/>
      <c r="Q6" s="35"/>
      <c r="R6" s="96" t="s">
        <v>24</v>
      </c>
      <c r="S6" s="97" t="s">
        <v>25</v>
      </c>
      <c r="T6" s="87" t="s">
        <v>26</v>
      </c>
      <c r="U6" s="39"/>
      <c r="V6" s="39"/>
      <c r="W6" s="40"/>
    </row>
    <row r="7" spans="3:23" ht="14.65" thickBot="1">
      <c r="C7" s="77">
        <v>-80</v>
      </c>
      <c r="D7" s="80">
        <v>1.5668485201248785</v>
      </c>
      <c r="E7" s="80">
        <v>3.8995600000000001</v>
      </c>
      <c r="F7" s="33"/>
      <c r="G7" s="80">
        <v>-5.4943499999999998</v>
      </c>
      <c r="H7" s="80">
        <v>1.003641974</v>
      </c>
      <c r="I7" s="33"/>
      <c r="L7" s="63" t="s">
        <v>34</v>
      </c>
      <c r="M7" s="169" t="s">
        <v>15</v>
      </c>
      <c r="N7" s="170"/>
      <c r="O7" s="171"/>
      <c r="P7" s="39"/>
      <c r="Q7" s="67" t="s">
        <v>34</v>
      </c>
      <c r="R7" s="87" t="s">
        <v>22</v>
      </c>
      <c r="S7" s="88" t="s">
        <v>18</v>
      </c>
      <c r="T7" s="87" t="s">
        <v>19</v>
      </c>
      <c r="U7" s="39"/>
      <c r="V7" s="39" t="s">
        <v>16</v>
      </c>
      <c r="W7" s="40" t="s">
        <v>17</v>
      </c>
    </row>
    <row r="8" spans="3:23">
      <c r="C8" s="77">
        <v>-70</v>
      </c>
      <c r="D8" s="80">
        <v>2.8431418902182486</v>
      </c>
      <c r="E8" s="80">
        <v>3.7236769999999999</v>
      </c>
      <c r="F8" s="33"/>
      <c r="G8" s="80">
        <v>-5.03294</v>
      </c>
      <c r="H8" s="80">
        <v>0.85195485000000004</v>
      </c>
      <c r="I8" s="33"/>
      <c r="L8" s="64">
        <v>-100</v>
      </c>
      <c r="M8" s="48">
        <v>-1.32128E-10</v>
      </c>
      <c r="N8" s="72">
        <v>7.8780999999999994E-11</v>
      </c>
      <c r="O8" s="49">
        <v>6.8656999999999999E-11</v>
      </c>
      <c r="P8" s="39"/>
      <c r="Q8" s="41">
        <v>-100</v>
      </c>
      <c r="R8" s="68">
        <v>-8.3837563451776642</v>
      </c>
      <c r="S8" s="39">
        <v>3.7893698893698895</v>
      </c>
      <c r="T8" s="68">
        <v>-3.6249736008447728</v>
      </c>
      <c r="U8" s="39"/>
      <c r="V8" s="39">
        <f t="shared" ref="V8:V25" si="0">AVERAGE(R8:T8)</f>
        <v>-2.739786685550849</v>
      </c>
      <c r="W8" s="40">
        <v>3.5418412107646855</v>
      </c>
    </row>
    <row r="9" spans="3:23">
      <c r="C9" s="77">
        <v>-60</v>
      </c>
      <c r="D9" s="80">
        <v>5.0581008994519578</v>
      </c>
      <c r="E9" s="80">
        <v>3.526494</v>
      </c>
      <c r="F9" s="33"/>
      <c r="G9" s="80">
        <v>-4.8784999999999998</v>
      </c>
      <c r="H9" s="80">
        <v>1.0552550249999999</v>
      </c>
      <c r="I9" s="33"/>
      <c r="L9" s="64">
        <v>-90</v>
      </c>
      <c r="M9" s="48">
        <v>-1.20093E-10</v>
      </c>
      <c r="N9" s="73">
        <v>9.0095599999999997E-11</v>
      </c>
      <c r="O9" s="49">
        <v>5.0185399999999997E-11</v>
      </c>
      <c r="P9" s="39"/>
      <c r="Q9" s="41">
        <v>-90</v>
      </c>
      <c r="R9" s="68">
        <v>-7.6201142131979687</v>
      </c>
      <c r="S9" s="39">
        <v>4.3336026936026935</v>
      </c>
      <c r="T9" s="68">
        <v>2.6497043294614566</v>
      </c>
      <c r="U9" s="39"/>
      <c r="V9" s="39">
        <f t="shared" si="0"/>
        <v>-0.21226906337793952</v>
      </c>
      <c r="W9" s="40">
        <v>3.735684040349839</v>
      </c>
    </row>
    <row r="10" spans="3:23">
      <c r="C10" s="77">
        <v>-50</v>
      </c>
      <c r="D10" s="80">
        <v>8.58126369829235</v>
      </c>
      <c r="E10" s="80">
        <v>3.752084</v>
      </c>
      <c r="F10" s="33"/>
      <c r="G10" s="80">
        <v>-3.91967</v>
      </c>
      <c r="H10" s="80">
        <v>0.62339617700000005</v>
      </c>
      <c r="I10" s="33"/>
      <c r="L10" s="64">
        <v>-80</v>
      </c>
      <c r="M10" s="48">
        <v>-9.8220599999999995E-11</v>
      </c>
      <c r="N10" s="73">
        <v>1.13642E-10</v>
      </c>
      <c r="O10" s="49">
        <v>1.0353799999999999E-10</v>
      </c>
      <c r="P10" s="39"/>
      <c r="Q10" s="41">
        <v>-80</v>
      </c>
      <c r="R10" s="68">
        <v>-6.232271573604061</v>
      </c>
      <c r="S10" s="39">
        <v>5.466185666185666</v>
      </c>
      <c r="T10" s="68">
        <v>5.4666314677930306</v>
      </c>
      <c r="U10" s="39"/>
      <c r="V10" s="39">
        <f t="shared" si="0"/>
        <v>1.5668485201248785</v>
      </c>
      <c r="W10" s="40">
        <v>3.8995600489879902</v>
      </c>
    </row>
    <row r="11" spans="3:23">
      <c r="C11" s="77">
        <v>-40</v>
      </c>
      <c r="D11" s="80">
        <v>11.681288892061929</v>
      </c>
      <c r="E11" s="80">
        <v>3.2474500000000002</v>
      </c>
      <c r="F11" s="33"/>
      <c r="G11" s="80">
        <v>-3.4665599999999999</v>
      </c>
      <c r="H11" s="80">
        <v>0.52417206400000005</v>
      </c>
      <c r="I11" s="33"/>
      <c r="L11" s="64">
        <v>-70</v>
      </c>
      <c r="M11" s="48">
        <v>-7.2505199999999998E-11</v>
      </c>
      <c r="N11" s="73">
        <v>1.40671E-10</v>
      </c>
      <c r="O11" s="49">
        <v>1.2052899999999999E-10</v>
      </c>
      <c r="P11" s="39"/>
      <c r="Q11" s="41">
        <v>-70</v>
      </c>
      <c r="R11" s="68">
        <v>-4.6005837563451779</v>
      </c>
      <c r="S11" s="39">
        <v>6.7662818662818669</v>
      </c>
      <c r="T11" s="68">
        <v>6.3637275607180559</v>
      </c>
      <c r="U11" s="39"/>
      <c r="V11" s="39">
        <f t="shared" si="0"/>
        <v>2.8431418902182486</v>
      </c>
      <c r="W11" s="40">
        <v>3.7236765487087964</v>
      </c>
    </row>
    <row r="12" spans="3:23">
      <c r="C12" s="77">
        <v>-30</v>
      </c>
      <c r="D12" s="80">
        <v>15.965544263596643</v>
      </c>
      <c r="E12" s="80">
        <v>2.932385</v>
      </c>
      <c r="F12" s="33"/>
      <c r="G12" s="80">
        <v>-3.0695100000000002</v>
      </c>
      <c r="H12" s="80">
        <v>0.46501907399999998</v>
      </c>
      <c r="I12" s="33"/>
      <c r="L12" s="64">
        <v>-60</v>
      </c>
      <c r="M12" s="48">
        <v>-3.1412699999999999E-11</v>
      </c>
      <c r="N12" s="73">
        <v>1.8124000000000001E-10</v>
      </c>
      <c r="O12" s="49">
        <v>1.6004E-10</v>
      </c>
      <c r="P12" s="39"/>
      <c r="Q12" s="41">
        <v>-60</v>
      </c>
      <c r="R12" s="68">
        <v>-1.9931916243654821</v>
      </c>
      <c r="S12" s="39">
        <v>8.7176527176527188</v>
      </c>
      <c r="T12" s="68">
        <v>8.449841605068638</v>
      </c>
      <c r="U12" s="39"/>
      <c r="V12" s="39">
        <f t="shared" si="0"/>
        <v>5.0581008994519578</v>
      </c>
      <c r="W12" s="40">
        <v>3.5264937917776393</v>
      </c>
    </row>
    <row r="13" spans="3:23">
      <c r="C13" s="77">
        <v>-20</v>
      </c>
      <c r="D13" s="80">
        <v>23.283410173052101</v>
      </c>
      <c r="E13" s="80">
        <v>2.1592600000000002</v>
      </c>
      <c r="F13" s="33"/>
      <c r="G13" s="80">
        <v>-2.5393599999999998</v>
      </c>
      <c r="H13" s="80">
        <v>0.39477841899999999</v>
      </c>
      <c r="I13" s="33"/>
      <c r="L13" s="64">
        <v>-50</v>
      </c>
      <c r="M13" s="48">
        <v>1.7913199999999998E-11</v>
      </c>
      <c r="N13" s="73">
        <v>2.38807E-10</v>
      </c>
      <c r="O13" s="49">
        <v>2.4850299999999999E-10</v>
      </c>
      <c r="P13" s="39"/>
      <c r="Q13" s="41">
        <v>-50</v>
      </c>
      <c r="R13" s="68">
        <v>1.1366243654822334</v>
      </c>
      <c r="S13" s="39">
        <v>11.486628186628186</v>
      </c>
      <c r="T13" s="68">
        <v>13.12053854276663</v>
      </c>
      <c r="U13" s="39"/>
      <c r="V13" s="39">
        <f t="shared" si="0"/>
        <v>8.58126369829235</v>
      </c>
      <c r="W13" s="40">
        <v>3.7520841701509364</v>
      </c>
    </row>
    <row r="14" spans="3:23">
      <c r="C14" s="77">
        <v>-10</v>
      </c>
      <c r="D14" s="80">
        <v>30.896512402850117</v>
      </c>
      <c r="E14" s="80">
        <v>0.45070900000000003</v>
      </c>
      <c r="F14" s="33"/>
      <c r="G14" s="80">
        <v>-2.0900799999999999</v>
      </c>
      <c r="H14" s="80">
        <v>0.335819794</v>
      </c>
      <c r="I14" s="33"/>
      <c r="L14" s="64">
        <v>-40</v>
      </c>
      <c r="M14" s="48">
        <v>8.1794899999999994E-11</v>
      </c>
      <c r="N14" s="73">
        <v>3.0641500000000002E-10</v>
      </c>
      <c r="O14" s="49">
        <v>2.8628299999999999E-10</v>
      </c>
      <c r="P14" s="39"/>
      <c r="Q14" s="41">
        <v>-40</v>
      </c>
      <c r="R14" s="68">
        <v>5.1900317258883248</v>
      </c>
      <c r="S14" s="39">
        <v>14.738576238576242</v>
      </c>
      <c r="T14" s="68">
        <v>15.115258711721221</v>
      </c>
      <c r="U14" s="39"/>
      <c r="V14" s="39">
        <f t="shared" si="0"/>
        <v>11.681288892061929</v>
      </c>
      <c r="W14" s="40">
        <v>3.2474496208277968</v>
      </c>
    </row>
    <row r="15" spans="3:23">
      <c r="C15" s="77">
        <v>0</v>
      </c>
      <c r="D15" s="80">
        <v>41.231506965563796</v>
      </c>
      <c r="E15" s="80">
        <v>2.058297</v>
      </c>
      <c r="F15" s="33"/>
      <c r="G15" s="80">
        <v>-1.7918700000000001</v>
      </c>
      <c r="H15" s="80">
        <v>0.42289774200000002</v>
      </c>
      <c r="I15" s="33"/>
      <c r="L15" s="64">
        <v>-30</v>
      </c>
      <c r="M15" s="48">
        <v>1.59429E-10</v>
      </c>
      <c r="N15" s="73">
        <v>4.0034599999999998E-10</v>
      </c>
      <c r="O15" s="49">
        <v>3.5084299999999997E-10</v>
      </c>
      <c r="P15" s="39"/>
      <c r="Q15" s="41">
        <v>-30</v>
      </c>
      <c r="R15" s="68">
        <v>10.116053299492387</v>
      </c>
      <c r="S15" s="39">
        <v>19.256661856661857</v>
      </c>
      <c r="T15" s="68">
        <v>18.523917634635687</v>
      </c>
      <c r="U15" s="39"/>
      <c r="V15" s="39">
        <f t="shared" si="0"/>
        <v>15.965544263596643</v>
      </c>
      <c r="W15" s="40">
        <v>2.9323845204930197</v>
      </c>
    </row>
    <row r="16" spans="3:23">
      <c r="C16" s="77">
        <v>10</v>
      </c>
      <c r="D16" s="80">
        <v>51.654753623491708</v>
      </c>
      <c r="E16" s="80">
        <v>4.5067789999999999</v>
      </c>
      <c r="F16" s="33"/>
      <c r="G16" s="80">
        <v>-1.03162</v>
      </c>
      <c r="H16" s="80">
        <v>0.191286602</v>
      </c>
      <c r="I16" s="33"/>
      <c r="L16" s="64">
        <v>-20</v>
      </c>
      <c r="M16" s="48">
        <v>2.9897E-10</v>
      </c>
      <c r="N16" s="73">
        <v>5.2505199999999998E-10</v>
      </c>
      <c r="O16" s="49">
        <v>4.8533799999999998E-10</v>
      </c>
      <c r="P16" s="39"/>
      <c r="Q16" s="41">
        <v>-20</v>
      </c>
      <c r="R16" s="68">
        <v>18.970177664974621</v>
      </c>
      <c r="S16" s="39">
        <v>25.255026455026456</v>
      </c>
      <c r="T16" s="68">
        <v>25.625026399155225</v>
      </c>
      <c r="U16" s="39"/>
      <c r="V16" s="39">
        <f t="shared" si="0"/>
        <v>23.283410173052101</v>
      </c>
      <c r="W16" s="40">
        <v>2.1592595946462936</v>
      </c>
    </row>
    <row r="17" spans="3:23">
      <c r="C17" s="77">
        <v>20</v>
      </c>
      <c r="D17" s="80">
        <v>62.504921033191131</v>
      </c>
      <c r="E17" s="80">
        <v>7.8531829999999996</v>
      </c>
      <c r="F17" s="33"/>
      <c r="G17" s="80">
        <v>-0.28373999999999999</v>
      </c>
      <c r="H17" s="80">
        <v>3.0523781999999999E-2</v>
      </c>
      <c r="I17" s="33"/>
      <c r="L17" s="64">
        <v>-10</v>
      </c>
      <c r="M17" s="48">
        <v>4.7525799999999995E-10</v>
      </c>
      <c r="N17" s="73">
        <v>6.4078299999999996E-10</v>
      </c>
      <c r="O17" s="49">
        <v>6.0062299999999996E-10</v>
      </c>
      <c r="P17" s="39"/>
      <c r="Q17" s="41">
        <v>-10</v>
      </c>
      <c r="R17" s="68">
        <v>30.155964467005074</v>
      </c>
      <c r="S17" s="39">
        <v>30.821693121693123</v>
      </c>
      <c r="T17" s="68">
        <v>31.711879619852159</v>
      </c>
      <c r="U17" s="39"/>
      <c r="V17" s="39">
        <f t="shared" si="0"/>
        <v>30.896512402850117</v>
      </c>
      <c r="W17" s="40">
        <v>0.45070923159668735</v>
      </c>
    </row>
    <row r="18" spans="3:23">
      <c r="C18" s="77">
        <v>30</v>
      </c>
      <c r="D18" s="80">
        <v>74.062063528752347</v>
      </c>
      <c r="E18" s="80">
        <v>12.330069999999999</v>
      </c>
      <c r="F18" s="33"/>
      <c r="G18" s="80">
        <v>0.30076000000000003</v>
      </c>
      <c r="H18" s="80">
        <v>3.2455854999999999E-2</v>
      </c>
      <c r="I18" s="33"/>
      <c r="L18" s="64">
        <v>0</v>
      </c>
      <c r="M18" s="48">
        <v>7.1165799999999998E-10</v>
      </c>
      <c r="N18" s="73">
        <v>7.9402899999999999E-10</v>
      </c>
      <c r="O18" s="49">
        <v>7.6414799999999998E-10</v>
      </c>
      <c r="P18" s="39"/>
      <c r="Q18" s="41">
        <v>0</v>
      </c>
      <c r="R18" s="68">
        <v>45.15596446700507</v>
      </c>
      <c r="S18" s="39">
        <v>38.192833092833098</v>
      </c>
      <c r="T18" s="68">
        <v>40.345723336853212</v>
      </c>
      <c r="U18" s="39"/>
      <c r="V18" s="39">
        <f t="shared" si="0"/>
        <v>41.231506965563796</v>
      </c>
      <c r="W18" s="40">
        <v>2.0582969587471487</v>
      </c>
    </row>
    <row r="19" spans="3:23">
      <c r="C19" s="77">
        <v>40</v>
      </c>
      <c r="D19" s="80">
        <v>88.918917286452483</v>
      </c>
      <c r="E19" s="80">
        <v>18.571549999999998</v>
      </c>
      <c r="F19" s="33"/>
      <c r="G19" s="80">
        <v>0.80520499999999995</v>
      </c>
      <c r="H19" s="80">
        <v>0.122710422</v>
      </c>
      <c r="I19" s="33"/>
      <c r="L19" s="64">
        <v>10</v>
      </c>
      <c r="M19" s="48">
        <v>9.5367799999999994E-10</v>
      </c>
      <c r="N19" s="73">
        <v>9.5178699999999995E-10</v>
      </c>
      <c r="O19" s="49">
        <v>9.2182299999999995E-10</v>
      </c>
      <c r="P19" s="39"/>
      <c r="Q19" s="41">
        <v>10</v>
      </c>
      <c r="R19" s="68">
        <v>60.51256345177665</v>
      </c>
      <c r="S19" s="39">
        <v>45.781000481000483</v>
      </c>
      <c r="T19" s="68">
        <v>48.67069693769799</v>
      </c>
      <c r="U19" s="39"/>
      <c r="V19" s="39">
        <f t="shared" si="0"/>
        <v>51.654753623491708</v>
      </c>
      <c r="W19" s="40">
        <v>4.506779434677922</v>
      </c>
    </row>
    <row r="20" spans="3:23">
      <c r="C20" s="77">
        <v>50</v>
      </c>
      <c r="D20" s="80">
        <v>106.21849625223133</v>
      </c>
      <c r="E20" s="80">
        <v>23.136299999999999</v>
      </c>
      <c r="F20" s="33"/>
      <c r="G20" s="80">
        <v>1.516494</v>
      </c>
      <c r="H20" s="80">
        <v>0.46306984699999998</v>
      </c>
      <c r="I20" s="33"/>
      <c r="L20" s="64">
        <v>20</v>
      </c>
      <c r="M20" s="48">
        <v>1.23233E-9</v>
      </c>
      <c r="N20" s="73">
        <v>1.1229499999999999E-9</v>
      </c>
      <c r="O20" s="49">
        <v>1.0475199999999999E-9</v>
      </c>
      <c r="P20" s="39"/>
      <c r="Q20" s="41">
        <v>20</v>
      </c>
      <c r="R20" s="68">
        <v>78.193527918781726</v>
      </c>
      <c r="S20" s="39">
        <v>54.013949013949009</v>
      </c>
      <c r="T20" s="68">
        <v>55.307286166842651</v>
      </c>
      <c r="U20" s="39"/>
      <c r="V20" s="39">
        <f t="shared" si="0"/>
        <v>62.504921033191131</v>
      </c>
      <c r="W20" s="40">
        <v>7.8531834257561277</v>
      </c>
    </row>
    <row r="21" spans="3:23">
      <c r="C21" s="77">
        <v>60</v>
      </c>
      <c r="D21" s="80">
        <v>120.39644853009482</v>
      </c>
      <c r="E21" s="80">
        <v>29.746030000000001</v>
      </c>
      <c r="F21" s="33"/>
      <c r="G21" s="80">
        <v>1.9571730000000001</v>
      </c>
      <c r="H21" s="80">
        <v>0.49487789199999999</v>
      </c>
      <c r="I21" s="33"/>
      <c r="L21" s="64">
        <v>30</v>
      </c>
      <c r="M21" s="48">
        <v>1.5556799999999999E-9</v>
      </c>
      <c r="N21" s="73">
        <v>1.2971100000000001E-9</v>
      </c>
      <c r="O21" s="49">
        <v>1.1569399999999999E-9</v>
      </c>
      <c r="P21" s="39"/>
      <c r="Q21" s="41">
        <v>30</v>
      </c>
      <c r="R21" s="68">
        <v>98.710659898477161</v>
      </c>
      <c r="S21" s="39">
        <v>62.39105339105339</v>
      </c>
      <c r="T21" s="68">
        <v>61.08447729672649</v>
      </c>
      <c r="U21" s="39"/>
      <c r="V21" s="39">
        <f t="shared" si="0"/>
        <v>74.062063528752347</v>
      </c>
      <c r="W21" s="40">
        <v>12.330068430747859</v>
      </c>
    </row>
    <row r="22" spans="3:23" ht="14.65" thickBot="1">
      <c r="C22" s="78">
        <v>70</v>
      </c>
      <c r="D22" s="81">
        <v>129.91867880521647</v>
      </c>
      <c r="E22" s="81">
        <v>34.033299999999997</v>
      </c>
      <c r="F22" s="33"/>
      <c r="G22" s="81">
        <v>2.7595399999999999</v>
      </c>
      <c r="H22" s="81">
        <v>0.57416630499999999</v>
      </c>
      <c r="L22" s="64">
        <v>40</v>
      </c>
      <c r="M22" s="48">
        <v>1.9860799999999998E-9</v>
      </c>
      <c r="N22" s="73">
        <v>1.43127E-9</v>
      </c>
      <c r="O22" s="49">
        <v>1.3616400000000001E-9</v>
      </c>
      <c r="P22" s="39"/>
      <c r="Q22" s="41">
        <v>40</v>
      </c>
      <c r="R22" s="68">
        <v>126.02030456852792</v>
      </c>
      <c r="S22" s="39">
        <v>68.84415584415585</v>
      </c>
      <c r="T22" s="68">
        <v>71.892291446673696</v>
      </c>
      <c r="U22" s="39"/>
      <c r="V22" s="39">
        <f t="shared" si="0"/>
        <v>88.918917286452483</v>
      </c>
      <c r="W22" s="40">
        <v>18.571550701307878</v>
      </c>
    </row>
    <row r="23" spans="3:23">
      <c r="L23" s="64">
        <v>50</v>
      </c>
      <c r="M23" s="48">
        <v>2.4024999999999999E-9</v>
      </c>
      <c r="N23" s="73">
        <v>1.68976E-9</v>
      </c>
      <c r="O23" s="49">
        <v>1.60867E-9</v>
      </c>
      <c r="P23" s="39"/>
      <c r="Q23" s="41">
        <v>50</v>
      </c>
      <c r="R23" s="68">
        <v>152.44289340101523</v>
      </c>
      <c r="S23" s="39">
        <v>81.277537277537277</v>
      </c>
      <c r="T23" s="68">
        <v>84.935058078141481</v>
      </c>
      <c r="U23" s="39"/>
      <c r="V23" s="39">
        <f t="shared" si="0"/>
        <v>106.21849625223133</v>
      </c>
      <c r="W23" s="40">
        <v>23.136302884054206</v>
      </c>
    </row>
    <row r="24" spans="3:23">
      <c r="L24" s="64">
        <v>60</v>
      </c>
      <c r="M24" s="48">
        <v>2.8334599999999998E-9</v>
      </c>
      <c r="N24" s="73">
        <v>1.8234499999999999E-9</v>
      </c>
      <c r="O24" s="49">
        <v>1.77455E-9</v>
      </c>
      <c r="P24" s="39"/>
      <c r="Q24" s="41">
        <v>60</v>
      </c>
      <c r="R24" s="68">
        <v>179.78807106598984</v>
      </c>
      <c r="S24" s="39">
        <v>87.708032708032704</v>
      </c>
      <c r="T24" s="68">
        <v>93.693241816261875</v>
      </c>
      <c r="U24" s="39"/>
      <c r="V24" s="39">
        <f t="shared" si="0"/>
        <v>120.39644853009482</v>
      </c>
      <c r="W24" s="40">
        <v>29.746032242984274</v>
      </c>
    </row>
    <row r="25" spans="3:23" ht="14.65" thickBot="1">
      <c r="L25" s="65">
        <v>70</v>
      </c>
      <c r="M25" s="51">
        <v>3.1194599999999999E-9</v>
      </c>
      <c r="N25" s="74">
        <v>1.9470099999999999E-9</v>
      </c>
      <c r="O25" s="52">
        <v>1.85933E-9</v>
      </c>
      <c r="P25" s="43"/>
      <c r="Q25" s="42">
        <v>70</v>
      </c>
      <c r="R25" s="69">
        <v>197.93527918781726</v>
      </c>
      <c r="S25" s="43">
        <v>93.651274651274647</v>
      </c>
      <c r="T25" s="69">
        <v>98.169482576557542</v>
      </c>
      <c r="U25" s="43"/>
      <c r="V25" s="43">
        <f t="shared" si="0"/>
        <v>129.91867880521647</v>
      </c>
      <c r="W25" s="44">
        <v>34.033302300437214</v>
      </c>
    </row>
    <row r="27" spans="3:23" ht="14.65" thickBot="1"/>
    <row r="28" spans="3:23" ht="14.65" thickBot="1">
      <c r="L28" s="56" t="s">
        <v>27</v>
      </c>
      <c r="M28" s="57"/>
      <c r="N28" s="57"/>
      <c r="O28" s="58"/>
      <c r="P28" s="59"/>
      <c r="Q28" s="60"/>
      <c r="R28" s="59"/>
      <c r="S28" s="59"/>
      <c r="T28" s="58"/>
      <c r="U28" s="59"/>
      <c r="V28" s="59"/>
      <c r="W28" s="58"/>
    </row>
    <row r="29" spans="3:23" ht="14.65" thickBot="1">
      <c r="L29" s="45"/>
      <c r="M29" s="89" t="s">
        <v>24</v>
      </c>
      <c r="N29" s="90" t="s">
        <v>25</v>
      </c>
      <c r="O29" s="91" t="s">
        <v>26</v>
      </c>
      <c r="P29" s="39"/>
      <c r="Q29" s="41"/>
      <c r="R29" s="47"/>
      <c r="S29" s="46"/>
      <c r="T29" s="40"/>
      <c r="U29" s="39"/>
      <c r="V29" s="39"/>
      <c r="W29" s="40"/>
    </row>
    <row r="30" spans="3:23" ht="14.65" thickBot="1">
      <c r="L30" s="70" t="s">
        <v>37</v>
      </c>
      <c r="M30" s="84">
        <v>13.27</v>
      </c>
      <c r="N30" s="83">
        <v>8.7850000000000001</v>
      </c>
      <c r="O30" s="85">
        <v>10.27</v>
      </c>
      <c r="P30" s="39"/>
      <c r="Q30" s="75" t="s">
        <v>35</v>
      </c>
      <c r="R30" s="172" t="s">
        <v>15</v>
      </c>
      <c r="S30" s="170"/>
      <c r="T30" s="171"/>
      <c r="U30" s="39"/>
      <c r="V30" s="39"/>
      <c r="W30" s="40"/>
    </row>
    <row r="31" spans="3:23" ht="14.65" thickBot="1">
      <c r="L31" s="70" t="s">
        <v>38</v>
      </c>
      <c r="M31" s="84">
        <v>16.55</v>
      </c>
      <c r="N31" s="83">
        <v>17.14</v>
      </c>
      <c r="O31" s="85">
        <v>15.32</v>
      </c>
      <c r="P31" s="39"/>
      <c r="Q31" s="41"/>
      <c r="R31" s="92" t="s">
        <v>24</v>
      </c>
      <c r="S31" s="93" t="s">
        <v>25</v>
      </c>
      <c r="T31" s="94" t="s">
        <v>26</v>
      </c>
      <c r="U31" s="39"/>
      <c r="V31" s="39"/>
      <c r="W31" s="40"/>
    </row>
    <row r="32" spans="3:23" ht="14.65" thickBot="1">
      <c r="L32" s="63" t="s">
        <v>34</v>
      </c>
      <c r="M32" s="169" t="s">
        <v>15</v>
      </c>
      <c r="N32" s="170"/>
      <c r="O32" s="171"/>
      <c r="P32" s="39"/>
      <c r="Q32" s="67" t="s">
        <v>34</v>
      </c>
      <c r="R32" s="87" t="s">
        <v>29</v>
      </c>
      <c r="S32" s="88" t="s">
        <v>28</v>
      </c>
      <c r="T32" s="87" t="s">
        <v>30</v>
      </c>
      <c r="U32" s="39"/>
      <c r="V32" s="39" t="s">
        <v>16</v>
      </c>
      <c r="W32" s="40" t="s">
        <v>17</v>
      </c>
    </row>
    <row r="33" spans="12:23">
      <c r="L33" s="86">
        <v>-100</v>
      </c>
      <c r="M33" s="48">
        <v>-1.52585E-10</v>
      </c>
      <c r="N33" s="72">
        <v>-8.5041299999999999E-11</v>
      </c>
      <c r="O33" s="49">
        <v>-6.3073400000000006E-11</v>
      </c>
      <c r="P33" s="39"/>
      <c r="Q33" s="45">
        <v>-100</v>
      </c>
      <c r="R33" s="68">
        <v>-9.2196374622356476</v>
      </c>
      <c r="S33" s="39">
        <v>-4.9615694282380396</v>
      </c>
      <c r="T33" s="68">
        <v>-6.0994231845530216</v>
      </c>
      <c r="U33" s="39"/>
      <c r="V33" s="39">
        <f>AVERAGE(R33:T33)</f>
        <v>-6.7602100250089023</v>
      </c>
      <c r="W33" s="40">
        <v>1.2728269431895582</v>
      </c>
    </row>
    <row r="34" spans="12:23">
      <c r="L34" s="64">
        <v>-90</v>
      </c>
      <c r="M34" s="48">
        <v>-1.3813800000000001E-10</v>
      </c>
      <c r="N34" s="73">
        <v>-7.7714400000000003E-11</v>
      </c>
      <c r="O34" s="49">
        <v>-5.5797500000000002E-11</v>
      </c>
      <c r="P34" s="39"/>
      <c r="Q34" s="45">
        <v>-90</v>
      </c>
      <c r="R34" s="68">
        <v>-8.3467069486404828</v>
      </c>
      <c r="S34" s="39">
        <v>-4.5340956826137688</v>
      </c>
      <c r="T34" s="68">
        <v>-5.5076456986687363</v>
      </c>
      <c r="U34" s="39"/>
      <c r="V34" s="39">
        <f t="shared" ref="V34:V50" si="1">AVERAGE(R34:T34)</f>
        <v>-6.1294827766409954</v>
      </c>
      <c r="W34" s="40">
        <v>1.1436800514296337</v>
      </c>
    </row>
    <row r="35" spans="12:23">
      <c r="L35" s="64">
        <v>-80</v>
      </c>
      <c r="M35" s="48">
        <v>-1.2310200000000001E-10</v>
      </c>
      <c r="N35" s="73">
        <v>-7.0082599999999994E-11</v>
      </c>
      <c r="O35" s="49">
        <v>-5.1184599999999997E-11</v>
      </c>
      <c r="P35" s="39"/>
      <c r="Q35" s="45">
        <v>-80</v>
      </c>
      <c r="R35" s="68">
        <v>-7.4381873111782486</v>
      </c>
      <c r="S35" s="39">
        <v>-4.0888331388564758</v>
      </c>
      <c r="T35" s="68">
        <v>-4.9560172605424713</v>
      </c>
      <c r="U35" s="39"/>
      <c r="V35" s="39">
        <f t="shared" si="1"/>
        <v>-5.4943459035257325</v>
      </c>
      <c r="W35" s="40">
        <v>1.0036419744783598</v>
      </c>
    </row>
    <row r="36" spans="12:23">
      <c r="L36" s="64">
        <v>-70</v>
      </c>
      <c r="M36" s="48">
        <v>-1.09806E-10</v>
      </c>
      <c r="N36" s="73">
        <v>-6.3915299999999998E-11</v>
      </c>
      <c r="O36" s="49">
        <v>-5.8846599999999998E-11</v>
      </c>
      <c r="P36" s="39"/>
      <c r="Q36" s="45">
        <v>-70</v>
      </c>
      <c r="R36" s="68">
        <v>-6.6348036253776428</v>
      </c>
      <c r="S36" s="39">
        <v>-3.7290140023337219</v>
      </c>
      <c r="T36" s="68">
        <v>-4.7349931692023084</v>
      </c>
      <c r="U36" s="39"/>
      <c r="V36" s="39">
        <f t="shared" si="1"/>
        <v>-5.0329369323045574</v>
      </c>
      <c r="W36" s="40">
        <v>0.85195484970861435</v>
      </c>
    </row>
    <row r="37" spans="12:23">
      <c r="L37" s="64">
        <v>-60</v>
      </c>
      <c r="M37" s="48">
        <v>-1.13871E-10</v>
      </c>
      <c r="N37" s="73">
        <v>-5.6541799999999998E-11</v>
      </c>
      <c r="O37" s="49">
        <v>-4.8863E-11</v>
      </c>
      <c r="P37" s="39"/>
      <c r="Q37" s="45">
        <v>-60</v>
      </c>
      <c r="R37" s="68">
        <v>-6.8804229607250749</v>
      </c>
      <c r="S37" s="39">
        <v>-3.2988214702450405</v>
      </c>
      <c r="T37" s="68">
        <v>-4.4562450975296377</v>
      </c>
      <c r="U37" s="39"/>
      <c r="V37" s="39">
        <f t="shared" si="1"/>
        <v>-4.878496509499918</v>
      </c>
      <c r="W37" s="40">
        <v>1.0552550245217778</v>
      </c>
    </row>
    <row r="38" spans="12:23">
      <c r="L38" s="64">
        <v>-50</v>
      </c>
      <c r="M38" s="48">
        <v>-8.4168399999999999E-11</v>
      </c>
      <c r="N38" s="73">
        <v>-5.0637900000000002E-11</v>
      </c>
      <c r="O38" s="49">
        <v>-4.7747999999999999E-11</v>
      </c>
      <c r="P38" s="39"/>
      <c r="Q38" s="45">
        <v>-50</v>
      </c>
      <c r="R38" s="68">
        <v>-5.0857039274924469</v>
      </c>
      <c r="S38" s="39">
        <v>-2.9543698949824968</v>
      </c>
      <c r="T38" s="68">
        <v>-3.718928001747523</v>
      </c>
      <c r="U38" s="39"/>
      <c r="V38" s="39">
        <f t="shared" si="1"/>
        <v>-3.9196672747408225</v>
      </c>
      <c r="W38" s="40">
        <v>0.62339617722204721</v>
      </c>
    </row>
    <row r="39" spans="12:23">
      <c r="L39" s="64">
        <v>-40</v>
      </c>
      <c r="M39" s="48">
        <v>-7.3290300000000005E-11</v>
      </c>
      <c r="N39" s="73">
        <v>-4.4984500000000002E-11</v>
      </c>
      <c r="O39" s="49">
        <v>-4.57643E-11</v>
      </c>
      <c r="P39" s="39"/>
      <c r="Q39" s="45">
        <v>-40</v>
      </c>
      <c r="R39" s="68">
        <v>-4.4284169184290034</v>
      </c>
      <c r="S39" s="39">
        <v>-2.6245332555425906</v>
      </c>
      <c r="T39" s="68">
        <v>-3.3467253408451874</v>
      </c>
      <c r="U39" s="39"/>
      <c r="V39" s="39">
        <f t="shared" si="1"/>
        <v>-3.4665585049389271</v>
      </c>
      <c r="W39" s="40">
        <v>0.52417206390003424</v>
      </c>
    </row>
    <row r="40" spans="12:23">
      <c r="L40" s="64">
        <v>-30</v>
      </c>
      <c r="M40" s="48">
        <v>-6.4705599999999995E-11</v>
      </c>
      <c r="N40" s="73">
        <v>-3.9491199999999999E-11</v>
      </c>
      <c r="O40" s="49">
        <v>-4.2446300000000003E-11</v>
      </c>
      <c r="P40" s="39"/>
      <c r="Q40" s="45">
        <v>-30</v>
      </c>
      <c r="R40" s="68">
        <v>-3.9097039274924468</v>
      </c>
      <c r="S40" s="39">
        <v>-2.3040373395565927</v>
      </c>
      <c r="T40" s="68">
        <v>-2.994795827049419</v>
      </c>
      <c r="U40" s="39"/>
      <c r="V40" s="39">
        <f t="shared" si="1"/>
        <v>-3.0695123646994862</v>
      </c>
      <c r="W40" s="40">
        <v>0.46501907439451784</v>
      </c>
    </row>
    <row r="41" spans="12:23">
      <c r="L41" s="64">
        <v>-20</v>
      </c>
      <c r="M41" s="48">
        <v>-5.3791299999999997E-11</v>
      </c>
      <c r="N41" s="73">
        <v>-3.2332099999999997E-11</v>
      </c>
      <c r="O41" s="49">
        <v>-3.5357599999999999E-11</v>
      </c>
      <c r="P41" s="39"/>
      <c r="Q41" s="45">
        <v>-20</v>
      </c>
      <c r="R41" s="68">
        <v>-3.2502296072507546</v>
      </c>
      <c r="S41" s="39">
        <v>-1.8863535589264877</v>
      </c>
      <c r="T41" s="68">
        <v>-2.4815068343306215</v>
      </c>
      <c r="U41" s="39"/>
      <c r="V41" s="39">
        <f t="shared" si="1"/>
        <v>-2.5393633335026213</v>
      </c>
      <c r="W41" s="40">
        <v>0.39477841872392228</v>
      </c>
    </row>
    <row r="42" spans="12:23">
      <c r="L42" s="64">
        <v>-10</v>
      </c>
      <c r="M42" s="48">
        <v>-4.4457599999999998E-11</v>
      </c>
      <c r="N42" s="73">
        <v>-2.61235E-11</v>
      </c>
      <c r="O42" s="49">
        <v>-3.0167500000000002E-11</v>
      </c>
      <c r="P42" s="39"/>
      <c r="Q42" s="45">
        <v>-10</v>
      </c>
      <c r="R42" s="68">
        <v>-2.6862598187311173</v>
      </c>
      <c r="S42" s="39">
        <v>-1.5241248541423571</v>
      </c>
      <c r="T42" s="68">
        <v>-2.0598475454399834</v>
      </c>
      <c r="U42" s="39"/>
      <c r="V42" s="39">
        <f t="shared" si="1"/>
        <v>-2.090077406104486</v>
      </c>
      <c r="W42" s="40">
        <v>0.33581979410430618</v>
      </c>
    </row>
    <row r="43" spans="12:23">
      <c r="L43" s="64">
        <v>0</v>
      </c>
      <c r="M43" s="48">
        <v>-4.21539E-11</v>
      </c>
      <c r="N43" s="73">
        <v>-1.8587299999999999E-11</v>
      </c>
      <c r="O43" s="49">
        <v>-2.4524900000000001E-11</v>
      </c>
      <c r="P43" s="39"/>
      <c r="Q43" s="45">
        <v>0</v>
      </c>
      <c r="R43" s="68">
        <v>-2.5470634441087614</v>
      </c>
      <c r="S43" s="39">
        <v>-1.0844399066511083</v>
      </c>
      <c r="T43" s="68">
        <v>-1.7441151291044648</v>
      </c>
      <c r="U43" s="39"/>
      <c r="V43" s="39">
        <f t="shared" si="1"/>
        <v>-1.7918728266214448</v>
      </c>
      <c r="W43" s="40">
        <v>0.42289774230317906</v>
      </c>
    </row>
    <row r="44" spans="12:23">
      <c r="L44" s="64">
        <v>10</v>
      </c>
      <c r="M44" s="48">
        <v>-2.1048600000000001E-11</v>
      </c>
      <c r="N44" s="73">
        <v>-1.12035E-11</v>
      </c>
      <c r="O44" s="49">
        <v>-2.4247600000000001E-11</v>
      </c>
      <c r="P44" s="39"/>
      <c r="Q44" s="45">
        <v>10</v>
      </c>
      <c r="R44" s="68">
        <v>-1.2718187311178248</v>
      </c>
      <c r="S44" s="39">
        <v>-0.65364644107351222</v>
      </c>
      <c r="T44" s="68">
        <v>-1.1694022288505501</v>
      </c>
      <c r="U44" s="39"/>
      <c r="V44" s="39">
        <f t="shared" si="1"/>
        <v>-1.0316224670139624</v>
      </c>
      <c r="W44" s="40">
        <v>0.19128660183388613</v>
      </c>
    </row>
    <row r="45" spans="12:23">
      <c r="L45" s="64">
        <v>20</v>
      </c>
      <c r="M45" s="48">
        <v>-4.99483E-12</v>
      </c>
      <c r="N45" s="73">
        <v>-3.8429800000000003E-12</v>
      </c>
      <c r="O45" s="49">
        <v>-6.8884099999999997E-12</v>
      </c>
      <c r="P45" s="39"/>
      <c r="Q45" s="45">
        <v>20</v>
      </c>
      <c r="R45" s="68">
        <v>-0.30180241691842896</v>
      </c>
      <c r="S45" s="39">
        <v>-0.22421120186697785</v>
      </c>
      <c r="T45" s="68">
        <v>-0.32521624542629307</v>
      </c>
      <c r="U45" s="39"/>
      <c r="V45" s="39">
        <f t="shared" si="1"/>
        <v>-0.28374328807056659</v>
      </c>
      <c r="W45" s="40">
        <v>3.0523782024090552E-2</v>
      </c>
    </row>
    <row r="46" spans="12:23">
      <c r="L46" s="64">
        <v>30</v>
      </c>
      <c r="M46" s="48">
        <v>5.73089E-12</v>
      </c>
      <c r="N46" s="73">
        <v>4.0780000000000002E-12</v>
      </c>
      <c r="O46" s="49">
        <v>5.6690000000000002E-12</v>
      </c>
      <c r="P46" s="39"/>
      <c r="Q46" s="45">
        <v>30</v>
      </c>
      <c r="R46" s="68">
        <v>0.34627734138972804</v>
      </c>
      <c r="S46" s="39">
        <v>0.23792298716452745</v>
      </c>
      <c r="T46" s="68">
        <v>0.31807983101503906</v>
      </c>
      <c r="U46" s="39"/>
      <c r="V46" s="39">
        <f t="shared" si="1"/>
        <v>0.3007600531897649</v>
      </c>
      <c r="W46" s="40">
        <v>3.2455854879244322E-2</v>
      </c>
    </row>
    <row r="47" spans="12:23">
      <c r="L47" s="64">
        <v>40</v>
      </c>
      <c r="M47" s="48">
        <v>1.7311499999999999E-11</v>
      </c>
      <c r="N47" s="73">
        <v>1.24406E-11</v>
      </c>
      <c r="O47" s="49">
        <v>2.4437000000000002E-12</v>
      </c>
      <c r="P47" s="39"/>
      <c r="Q47" s="45">
        <v>40</v>
      </c>
      <c r="R47" s="68">
        <v>1.046012084592145</v>
      </c>
      <c r="S47" s="39">
        <v>0.72582263710618433</v>
      </c>
      <c r="T47" s="68">
        <v>0.64378172185418636</v>
      </c>
      <c r="U47" s="39"/>
      <c r="V47" s="39">
        <f t="shared" si="1"/>
        <v>0.8052054811841719</v>
      </c>
      <c r="W47" s="40">
        <v>0.12271042217012389</v>
      </c>
    </row>
    <row r="48" spans="12:23">
      <c r="L48" s="64">
        <v>50</v>
      </c>
      <c r="M48" s="48">
        <v>3.9783100000000003E-11</v>
      </c>
      <c r="N48" s="73">
        <v>1.44499E-11</v>
      </c>
      <c r="O48" s="49">
        <v>1.0126399999999999E-11</v>
      </c>
      <c r="P48" s="39"/>
      <c r="Q48" s="45">
        <v>50</v>
      </c>
      <c r="R48" s="68">
        <v>2.4038126888217524</v>
      </c>
      <c r="S48" s="39">
        <v>0.84305134189031505</v>
      </c>
      <c r="T48" s="68">
        <v>1.3026187326046317</v>
      </c>
      <c r="U48" s="39"/>
      <c r="V48" s="39">
        <f t="shared" si="1"/>
        <v>1.5164942544388997</v>
      </c>
      <c r="W48" s="40">
        <v>0.46306984701688342</v>
      </c>
    </row>
    <row r="49" spans="12:23">
      <c r="L49" s="64">
        <v>60</v>
      </c>
      <c r="M49" s="48">
        <v>4.7838300000000001E-11</v>
      </c>
      <c r="N49" s="73">
        <v>2.0658599999999999E-11</v>
      </c>
      <c r="O49" s="49">
        <v>1.8863299999999999E-11</v>
      </c>
      <c r="P49" s="39"/>
      <c r="Q49" s="45">
        <v>60</v>
      </c>
      <c r="R49" s="68">
        <v>2.8905317220543809</v>
      </c>
      <c r="S49" s="39">
        <v>1.2052858809801632</v>
      </c>
      <c r="T49" s="68">
        <v>1.775701167939278</v>
      </c>
      <c r="U49" s="39"/>
      <c r="V49" s="39">
        <f t="shared" si="1"/>
        <v>1.9571729236579409</v>
      </c>
      <c r="W49" s="40">
        <v>0.49487789228158663</v>
      </c>
    </row>
    <row r="50" spans="12:23" ht="14.65" thickBot="1">
      <c r="L50" s="65">
        <v>70</v>
      </c>
      <c r="M50" s="51">
        <v>6.3742300000000001E-11</v>
      </c>
      <c r="N50" s="74">
        <v>3.2665300000000003E-11</v>
      </c>
      <c r="O50" s="52">
        <v>2.7678499999999998E-11</v>
      </c>
      <c r="P50" s="43"/>
      <c r="Q50" s="50">
        <v>70</v>
      </c>
      <c r="R50" s="69">
        <v>3.8514984894259818</v>
      </c>
      <c r="S50" s="43">
        <v>1.9057934655775963</v>
      </c>
      <c r="T50" s="69">
        <v>2.5213275185085902</v>
      </c>
      <c r="U50" s="43"/>
      <c r="V50" s="43">
        <f t="shared" si="1"/>
        <v>2.7595398245040563</v>
      </c>
      <c r="W50" s="44">
        <v>0.574166304887056</v>
      </c>
    </row>
  </sheetData>
  <mergeCells count="8">
    <mergeCell ref="M32:O32"/>
    <mergeCell ref="R30:T30"/>
    <mergeCell ref="D3:E3"/>
    <mergeCell ref="G3:H3"/>
    <mergeCell ref="G2:H2"/>
    <mergeCell ref="D2:E2"/>
    <mergeCell ref="M7:O7"/>
    <mergeCell ref="R5:T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C8323-BBAA-4B78-BEEE-4531BD5E83CA}">
  <dimension ref="C1:AU34"/>
  <sheetViews>
    <sheetView workbookViewId="0">
      <selection activeCell="C16" sqref="C16"/>
    </sheetView>
  </sheetViews>
  <sheetFormatPr defaultRowHeight="14.25"/>
  <cols>
    <col min="3" max="8" width="16.73046875" customWidth="1"/>
    <col min="12" max="12" width="15.73046875" bestFit="1" customWidth="1"/>
    <col min="13" max="13" width="15.33203125" bestFit="1" customWidth="1"/>
    <col min="14" max="15" width="14.73046875" bestFit="1" customWidth="1"/>
    <col min="20" max="20" width="15.73046875" bestFit="1" customWidth="1"/>
    <col min="21" max="21" width="15.33203125" bestFit="1" customWidth="1"/>
    <col min="22" max="23" width="14.73046875" bestFit="1" customWidth="1"/>
    <col min="28" max="28" width="15.73046875" bestFit="1" customWidth="1"/>
    <col min="29" max="29" width="15.33203125" bestFit="1" customWidth="1"/>
    <col min="30" max="31" width="14.73046875" bestFit="1" customWidth="1"/>
    <col min="36" max="36" width="16.73046875" bestFit="1" customWidth="1"/>
    <col min="37" max="37" width="16.33203125" bestFit="1" customWidth="1"/>
    <col min="38" max="39" width="15.6640625" bestFit="1" customWidth="1"/>
    <col min="44" max="44" width="16.73046875" bestFit="1" customWidth="1"/>
    <col min="45" max="45" width="16.33203125" bestFit="1" customWidth="1"/>
    <col min="46" max="47" width="15.6640625" bestFit="1" customWidth="1"/>
  </cols>
  <sheetData>
    <row r="1" spans="3:47" ht="14.65" thickBot="1"/>
    <row r="2" spans="3:47" ht="14.65" thickBot="1">
      <c r="C2" s="166" t="s">
        <v>11</v>
      </c>
      <c r="D2" s="167"/>
      <c r="E2" s="167"/>
      <c r="F2" s="167"/>
      <c r="G2" s="167"/>
      <c r="H2" s="168"/>
    </row>
    <row r="3" spans="3:47" ht="40.15" thickBot="1">
      <c r="C3" s="98" t="s">
        <v>10</v>
      </c>
      <c r="D3" s="99" t="s">
        <v>7</v>
      </c>
      <c r="E3" s="102" t="s">
        <v>42</v>
      </c>
      <c r="F3" s="103" t="s">
        <v>39</v>
      </c>
      <c r="G3" s="104" t="s">
        <v>40</v>
      </c>
      <c r="H3" s="105" t="s">
        <v>41</v>
      </c>
    </row>
    <row r="4" spans="3:47">
      <c r="C4" s="106">
        <v>1</v>
      </c>
      <c r="D4" s="28">
        <v>2.410825</v>
      </c>
      <c r="E4" s="29">
        <v>3.2166899999999998</v>
      </c>
      <c r="F4" s="28">
        <v>2.8873579999999999</v>
      </c>
      <c r="G4" s="29">
        <v>1.9978100000000001</v>
      </c>
      <c r="H4" s="28">
        <v>1.6644000000000001</v>
      </c>
    </row>
    <row r="5" spans="3:47">
      <c r="C5" s="107">
        <v>1</v>
      </c>
      <c r="D5" s="30">
        <v>1.784624</v>
      </c>
      <c r="E5" s="31">
        <v>2.8713060000000001</v>
      </c>
      <c r="F5" s="30">
        <v>3.1799750000000002</v>
      </c>
      <c r="G5" s="31">
        <v>1.9696199999999999</v>
      </c>
      <c r="H5" s="30">
        <v>2.5226890000000002</v>
      </c>
    </row>
    <row r="6" spans="3:47">
      <c r="C6" s="107">
        <v>1</v>
      </c>
      <c r="D6" s="30">
        <v>1.782618</v>
      </c>
      <c r="E6" s="31">
        <v>2.7022469999999998</v>
      </c>
      <c r="F6" s="30">
        <v>2.5182000000000002</v>
      </c>
      <c r="G6" s="31">
        <v>2.344157</v>
      </c>
      <c r="H6" s="30">
        <v>1.729082</v>
      </c>
    </row>
    <row r="7" spans="3:47">
      <c r="C7" s="107">
        <v>1</v>
      </c>
      <c r="D7" s="111">
        <v>3.1555592756651261</v>
      </c>
      <c r="E7" s="100">
        <v>2.1886980131454847</v>
      </c>
      <c r="F7" s="111">
        <v>1.6006407359203068</v>
      </c>
      <c r="G7" s="100">
        <v>1.3094311234230147</v>
      </c>
      <c r="H7" s="111">
        <v>1.9319835079851995</v>
      </c>
    </row>
    <row r="8" spans="3:47">
      <c r="C8" s="107">
        <v>1</v>
      </c>
      <c r="D8" s="111">
        <v>2.534587167401249</v>
      </c>
      <c r="E8" s="100">
        <v>2.3114264678140555</v>
      </c>
      <c r="F8" s="111">
        <v>2.3794852822062702</v>
      </c>
      <c r="G8" s="100">
        <v>1.1647710160115592</v>
      </c>
      <c r="H8" s="111">
        <v>1.4620674533687414</v>
      </c>
    </row>
    <row r="9" spans="3:47">
      <c r="C9" s="107">
        <v>1</v>
      </c>
      <c r="D9" s="111">
        <v>1.90070209157602</v>
      </c>
      <c r="E9" s="100">
        <v>2.5498825672508643</v>
      </c>
      <c r="F9" s="111">
        <v>1.423704297987439</v>
      </c>
      <c r="G9" s="100">
        <v>1.5338123747007455</v>
      </c>
      <c r="H9" s="111">
        <v>1.7513320058397088</v>
      </c>
    </row>
    <row r="10" spans="3:47">
      <c r="C10" s="108">
        <v>1</v>
      </c>
      <c r="D10" s="112">
        <v>3.3308265202843401</v>
      </c>
      <c r="E10" s="101">
        <v>2.0301317882619729</v>
      </c>
      <c r="F10" s="112">
        <v>2.5074873922045917</v>
      </c>
      <c r="G10" s="101">
        <v>3.265686575391431</v>
      </c>
      <c r="H10" s="112">
        <v>2.2775868047598493</v>
      </c>
    </row>
    <row r="11" spans="3:47">
      <c r="C11" s="108">
        <v>1</v>
      </c>
      <c r="D11" s="112">
        <v>3.6243675710148393</v>
      </c>
      <c r="E11" s="101">
        <v>2.5462611746648927</v>
      </c>
      <c r="F11" s="112">
        <v>2.8904953614983402</v>
      </c>
      <c r="G11" s="101">
        <v>1.9102935352851016</v>
      </c>
      <c r="H11" s="112">
        <v>2.3584001894391484</v>
      </c>
    </row>
    <row r="12" spans="3:47" ht="14.65" thickBot="1">
      <c r="C12" s="109">
        <v>1</v>
      </c>
      <c r="D12" s="113">
        <v>2.1194739284696031</v>
      </c>
      <c r="E12" s="110">
        <v>3.2862526033084238</v>
      </c>
      <c r="F12" s="113">
        <v>2.2659839369861654</v>
      </c>
      <c r="G12" s="110">
        <v>4.4006732043132795</v>
      </c>
      <c r="H12" s="113">
        <v>3.6964861111584275</v>
      </c>
    </row>
    <row r="15" spans="3:47" ht="14.65" thickBot="1"/>
    <row r="16" spans="3:47" ht="43.15" thickBot="1">
      <c r="C16" s="152"/>
      <c r="D16" s="35" t="s">
        <v>73</v>
      </c>
      <c r="E16" s="36" t="s">
        <v>43</v>
      </c>
      <c r="F16" s="36" t="s">
        <v>44</v>
      </c>
      <c r="G16" s="37" t="s">
        <v>45</v>
      </c>
      <c r="I16" s="153" t="s">
        <v>72</v>
      </c>
      <c r="J16" s="154" t="s">
        <v>48</v>
      </c>
      <c r="K16" s="154" t="s">
        <v>49</v>
      </c>
      <c r="L16" s="154" t="s">
        <v>50</v>
      </c>
      <c r="M16" s="154" t="s">
        <v>51</v>
      </c>
      <c r="N16" s="154" t="s">
        <v>52</v>
      </c>
      <c r="O16" s="155" t="s">
        <v>53</v>
      </c>
      <c r="P16" s="152"/>
      <c r="Q16" s="153" t="s">
        <v>60</v>
      </c>
      <c r="R16" s="154" t="s">
        <v>48</v>
      </c>
      <c r="S16" s="154" t="s">
        <v>49</v>
      </c>
      <c r="T16" s="154" t="s">
        <v>50</v>
      </c>
      <c r="U16" s="154" t="s">
        <v>51</v>
      </c>
      <c r="V16" s="154" t="s">
        <v>52</v>
      </c>
      <c r="W16" s="155" t="s">
        <v>53</v>
      </c>
      <c r="X16" s="152"/>
      <c r="Y16" s="153" t="s">
        <v>61</v>
      </c>
      <c r="Z16" s="154" t="s">
        <v>48</v>
      </c>
      <c r="AA16" s="154" t="s">
        <v>49</v>
      </c>
      <c r="AB16" s="154" t="s">
        <v>50</v>
      </c>
      <c r="AC16" s="154" t="s">
        <v>51</v>
      </c>
      <c r="AD16" s="154" t="s">
        <v>52</v>
      </c>
      <c r="AE16" s="155" t="s">
        <v>53</v>
      </c>
      <c r="AF16" s="152"/>
      <c r="AG16" s="153" t="s">
        <v>62</v>
      </c>
      <c r="AH16" s="156" t="s">
        <v>43</v>
      </c>
      <c r="AI16" s="156" t="s">
        <v>44</v>
      </c>
      <c r="AJ16" s="156" t="s">
        <v>45</v>
      </c>
      <c r="AK16" s="156" t="s">
        <v>54</v>
      </c>
      <c r="AL16" s="156" t="s">
        <v>55</v>
      </c>
      <c r="AM16" s="157" t="s">
        <v>56</v>
      </c>
      <c r="AN16" s="152"/>
      <c r="AO16" s="153" t="s">
        <v>63</v>
      </c>
      <c r="AP16" s="156" t="s">
        <v>43</v>
      </c>
      <c r="AQ16" s="156" t="s">
        <v>44</v>
      </c>
      <c r="AR16" s="156" t="s">
        <v>45</v>
      </c>
      <c r="AS16" s="156" t="s">
        <v>54</v>
      </c>
      <c r="AT16" s="156" t="s">
        <v>55</v>
      </c>
      <c r="AU16" s="157" t="s">
        <v>56</v>
      </c>
    </row>
    <row r="17" spans="3:47" ht="15.75">
      <c r="C17" s="35" t="s">
        <v>57</v>
      </c>
      <c r="D17" s="35" t="s">
        <v>46</v>
      </c>
      <c r="E17" s="36">
        <v>14.699088096618652</v>
      </c>
      <c r="F17" s="36">
        <v>14.681775093078613</v>
      </c>
      <c r="G17" s="37"/>
      <c r="H17" s="36"/>
      <c r="I17" s="114"/>
      <c r="J17" s="142">
        <v>14.268308639526367</v>
      </c>
      <c r="K17" s="143">
        <f>AVERAGE(J17:J19)</f>
        <v>14.229349136352539</v>
      </c>
      <c r="L17" s="115"/>
      <c r="M17" s="115"/>
      <c r="N17" s="115"/>
      <c r="O17" s="116"/>
      <c r="P17" s="36"/>
      <c r="Q17" s="114"/>
      <c r="R17" s="144">
        <v>14.433</v>
      </c>
      <c r="S17" s="143">
        <f>AVERAGE(R17:R19)</f>
        <v>14.486333333333334</v>
      </c>
      <c r="T17" s="115"/>
      <c r="U17" s="115"/>
      <c r="V17" s="115"/>
      <c r="W17" s="116"/>
      <c r="X17" s="36"/>
      <c r="Y17" s="114"/>
      <c r="Z17" s="142">
        <v>14.48436450958252</v>
      </c>
      <c r="AA17" s="143">
        <f>AVERAGE(Z17:Z19)</f>
        <v>14.528785387674967</v>
      </c>
      <c r="AB17" s="115"/>
      <c r="AC17" s="115"/>
      <c r="AD17" s="115"/>
      <c r="AE17" s="116"/>
      <c r="AF17" s="36"/>
      <c r="AG17" s="145"/>
      <c r="AH17" s="144">
        <v>14.4</v>
      </c>
      <c r="AI17" s="146">
        <f>AVERAGE(AH17:AH19)</f>
        <v>14.442333333333332</v>
      </c>
      <c r="AJ17" s="130"/>
      <c r="AK17" s="130"/>
      <c r="AL17" s="130"/>
      <c r="AM17" s="131"/>
      <c r="AN17" s="36"/>
      <c r="AO17" s="145"/>
      <c r="AP17" s="142">
        <v>14.330533981323242</v>
      </c>
      <c r="AQ17" s="146">
        <f>AVERAGE(AP17:AP19)</f>
        <v>14.281831741333008</v>
      </c>
      <c r="AR17" s="130"/>
      <c r="AS17" s="130"/>
      <c r="AT17" s="130"/>
      <c r="AU17" s="131"/>
    </row>
    <row r="18" spans="3:47" ht="15.75">
      <c r="C18" s="41"/>
      <c r="D18" s="41"/>
      <c r="E18" s="39">
        <v>14.571005821228027</v>
      </c>
      <c r="F18" s="39"/>
      <c r="G18" s="40"/>
      <c r="H18" s="39"/>
      <c r="I18" s="117"/>
      <c r="J18" s="118">
        <v>14.199176788330078</v>
      </c>
      <c r="K18" s="120"/>
      <c r="L18" s="120"/>
      <c r="M18" s="120"/>
      <c r="N18" s="120"/>
      <c r="O18" s="121"/>
      <c r="P18" s="39"/>
      <c r="Q18" s="117"/>
      <c r="R18" s="129">
        <v>14.476000000000001</v>
      </c>
      <c r="S18" s="120"/>
      <c r="T18" s="120"/>
      <c r="U18" s="120"/>
      <c r="V18" s="120"/>
      <c r="W18" s="121"/>
      <c r="X18" s="39"/>
      <c r="Y18" s="117"/>
      <c r="Z18" s="118">
        <v>14.668967247009277</v>
      </c>
      <c r="AA18" s="120"/>
      <c r="AB18" s="120"/>
      <c r="AC18" s="120"/>
      <c r="AD18" s="120"/>
      <c r="AE18" s="121"/>
      <c r="AF18" s="39"/>
      <c r="AG18" s="132"/>
      <c r="AH18" s="129">
        <v>14.625</v>
      </c>
      <c r="AI18" s="134"/>
      <c r="AJ18" s="134"/>
      <c r="AK18" s="134"/>
      <c r="AL18" s="134"/>
      <c r="AM18" s="135"/>
      <c r="AN18" s="39"/>
      <c r="AO18" s="132"/>
      <c r="AP18" s="118">
        <v>14.316473007202148</v>
      </c>
      <c r="AQ18" s="134"/>
      <c r="AR18" s="134"/>
      <c r="AS18" s="134"/>
      <c r="AT18" s="134"/>
      <c r="AU18" s="135"/>
    </row>
    <row r="19" spans="3:47" ht="15.75">
      <c r="C19" s="41"/>
      <c r="D19" s="41"/>
      <c r="E19" s="39">
        <v>14.77523136138916</v>
      </c>
      <c r="F19" s="39"/>
      <c r="G19" s="40"/>
      <c r="H19" s="39"/>
      <c r="I19" s="117"/>
      <c r="J19" s="118">
        <v>14.220561981201172</v>
      </c>
      <c r="K19" s="120"/>
      <c r="L19" s="120"/>
      <c r="M19" s="120"/>
      <c r="N19" s="120"/>
      <c r="O19" s="121"/>
      <c r="P19" s="39"/>
      <c r="Q19" s="117"/>
      <c r="R19" s="129">
        <v>14.55</v>
      </c>
      <c r="S19" s="120"/>
      <c r="T19" s="120"/>
      <c r="U19" s="120"/>
      <c r="V19" s="120"/>
      <c r="W19" s="121"/>
      <c r="X19" s="39"/>
      <c r="Y19" s="117"/>
      <c r="Z19" s="118">
        <v>14.433024406433105</v>
      </c>
      <c r="AA19" s="120"/>
      <c r="AB19" s="120"/>
      <c r="AC19" s="120"/>
      <c r="AD19" s="120"/>
      <c r="AE19" s="121"/>
      <c r="AF19" s="39"/>
      <c r="AG19" s="132"/>
      <c r="AH19" s="129">
        <v>14.302</v>
      </c>
      <c r="AI19" s="134"/>
      <c r="AJ19" s="134"/>
      <c r="AK19" s="134"/>
      <c r="AL19" s="134"/>
      <c r="AM19" s="135"/>
      <c r="AN19" s="39"/>
      <c r="AO19" s="132"/>
      <c r="AP19" s="118">
        <v>14.198488235473633</v>
      </c>
      <c r="AQ19" s="134"/>
      <c r="AR19" s="134"/>
      <c r="AS19" s="134"/>
      <c r="AT19" s="134"/>
      <c r="AU19" s="135"/>
    </row>
    <row r="20" spans="3:47" ht="15.75">
      <c r="C20" s="41"/>
      <c r="D20" s="41" t="s">
        <v>47</v>
      </c>
      <c r="E20" s="39">
        <v>30.539278030395508</v>
      </c>
      <c r="F20" s="39">
        <v>30.432335535685223</v>
      </c>
      <c r="G20" s="40">
        <v>15.750560442606609</v>
      </c>
      <c r="H20" s="39"/>
      <c r="I20" s="117"/>
      <c r="J20" s="118">
        <v>28.710382461547852</v>
      </c>
      <c r="K20" s="119">
        <f>AVERAGE(J20:J22)</f>
        <v>29.000194549560547</v>
      </c>
      <c r="L20" s="122">
        <f>J20-K17</f>
        <v>14.481033325195313</v>
      </c>
      <c r="M20" s="122">
        <f>L20-G20</f>
        <v>-1.2695271174112968</v>
      </c>
      <c r="N20" s="122">
        <f>-M20</f>
        <v>1.2695271174112968</v>
      </c>
      <c r="O20" s="123">
        <f>2^N20</f>
        <v>2.4108253122100352</v>
      </c>
      <c r="P20" s="39"/>
      <c r="Q20" s="117"/>
      <c r="R20" s="118">
        <v>28.551254272460938</v>
      </c>
      <c r="S20" s="119">
        <f>AVERAGE(R20:R22)</f>
        <v>28.689683278401692</v>
      </c>
      <c r="T20" s="122">
        <f>R20-S17</f>
        <v>14.064920939127603</v>
      </c>
      <c r="U20" s="122">
        <f>T20-G20</f>
        <v>-1.6856395034790062</v>
      </c>
      <c r="V20" s="122">
        <f>-U20</f>
        <v>1.6856395034790062</v>
      </c>
      <c r="W20" s="123">
        <f>2^V20</f>
        <v>3.2168295711361141</v>
      </c>
      <c r="X20" s="39"/>
      <c r="Y20" s="117"/>
      <c r="Z20" s="118">
        <v>28.749595642089844</v>
      </c>
      <c r="AA20" s="119">
        <f>AVERAGE(Z20:Z22)</f>
        <v>28.768959681193035</v>
      </c>
      <c r="AB20" s="122">
        <f>Z20-AA17</f>
        <v>14.220810254414877</v>
      </c>
      <c r="AC20" s="122">
        <f>AB20-G20</f>
        <v>-1.5297501881917324</v>
      </c>
      <c r="AD20" s="122">
        <f>-AC20</f>
        <v>1.5297501881917324</v>
      </c>
      <c r="AE20" s="123">
        <f>2^AD20</f>
        <v>2.8873583833160383</v>
      </c>
      <c r="AF20" s="39"/>
      <c r="AG20" s="132"/>
      <c r="AH20" s="118">
        <v>29.194578170776367</v>
      </c>
      <c r="AI20" s="133">
        <f>AVERAGE(AH20:AH22)</f>
        <v>29.124528884887695</v>
      </c>
      <c r="AJ20" s="136">
        <f>AH20-AI17</f>
        <v>14.752244837443035</v>
      </c>
      <c r="AK20" s="136">
        <f>AJ20-G20</f>
        <v>-0.9983156051635742</v>
      </c>
      <c r="AL20" s="136">
        <f>-AK20</f>
        <v>0.9983156051635742</v>
      </c>
      <c r="AM20" s="137">
        <f>2^AL20</f>
        <v>1.9976662955405644</v>
      </c>
      <c r="AN20" s="39"/>
      <c r="AO20" s="132"/>
      <c r="AP20" s="118">
        <v>29.297389984130859</v>
      </c>
      <c r="AQ20" s="133">
        <f>AVERAGE(AP20:AP22)</f>
        <v>29.079068501790363</v>
      </c>
      <c r="AR20" s="136">
        <f>AP20-AQ17</f>
        <v>15.015558242797852</v>
      </c>
      <c r="AS20" s="136">
        <f>AR20-G20</f>
        <v>-0.73500219980875769</v>
      </c>
      <c r="AT20" s="136">
        <f>-AS20</f>
        <v>0.73500219980875769</v>
      </c>
      <c r="AU20" s="137">
        <f>2^AT20</f>
        <v>1.664400007283662</v>
      </c>
    </row>
    <row r="21" spans="3:47" ht="15.75">
      <c r="C21" s="41"/>
      <c r="D21" s="41"/>
      <c r="E21" s="39">
        <v>30.513666152954102</v>
      </c>
      <c r="F21" s="39"/>
      <c r="G21" s="40"/>
      <c r="H21" s="39"/>
      <c r="I21" s="117"/>
      <c r="J21" s="118">
        <v>29.144289016723633</v>
      </c>
      <c r="K21" s="120"/>
      <c r="L21" s="122">
        <f>J21-K17</f>
        <v>14.914939880371094</v>
      </c>
      <c r="M21" s="122">
        <f>L21-G20</f>
        <v>-0.83562056223551551</v>
      </c>
      <c r="N21" s="122">
        <f t="shared" ref="N21:N22" si="0">-M21</f>
        <v>0.83562056223551551</v>
      </c>
      <c r="O21" s="123">
        <f t="shared" ref="O21:O22" si="1">2^N21</f>
        <v>1.7846245138757413</v>
      </c>
      <c r="P21" s="39"/>
      <c r="Q21" s="117"/>
      <c r="R21" s="118">
        <v>28.715124130249023</v>
      </c>
      <c r="S21" s="120"/>
      <c r="T21" s="122">
        <f>R21-S17</f>
        <v>14.228790796915689</v>
      </c>
      <c r="U21" s="122">
        <f>T21-G20</f>
        <v>-1.5217696456909202</v>
      </c>
      <c r="V21" s="122">
        <f t="shared" ref="V21:V22" si="2">-U21</f>
        <v>1.5217696456909202</v>
      </c>
      <c r="W21" s="123">
        <f t="shared" ref="W21:W22" si="3">2^V21</f>
        <v>2.8714305049419786</v>
      </c>
      <c r="X21" s="39"/>
      <c r="Y21" s="117"/>
      <c r="Z21" s="118">
        <v>28.610330581665039</v>
      </c>
      <c r="AA21" s="120"/>
      <c r="AB21" s="122">
        <f>Z21-AA17</f>
        <v>14.081545193990072</v>
      </c>
      <c r="AC21" s="122">
        <f>AB21-G20</f>
        <v>-1.6690152486165371</v>
      </c>
      <c r="AD21" s="122">
        <f t="shared" ref="AD21:AD22" si="4">-AC21</f>
        <v>1.6690152486165371</v>
      </c>
      <c r="AE21" s="123">
        <f t="shared" ref="AE21:AE22" si="5">2^AD21</f>
        <v>3.1799746144730392</v>
      </c>
      <c r="AF21" s="39"/>
      <c r="AG21" s="132"/>
      <c r="AH21" s="118">
        <v>29.215080261230469</v>
      </c>
      <c r="AI21" s="134"/>
      <c r="AJ21" s="136">
        <f>AH21-AI17</f>
        <v>14.772746927897137</v>
      </c>
      <c r="AK21" s="136">
        <f>AJ21-G20</f>
        <v>-0.97781351470947264</v>
      </c>
      <c r="AL21" s="136">
        <f t="shared" ref="AL21:AL34" si="6">-AK21</f>
        <v>0.97781351470947264</v>
      </c>
      <c r="AM21" s="137">
        <f t="shared" ref="AM21:AM34" si="7">2^AL21</f>
        <v>1.969478291119694</v>
      </c>
      <c r="AN21" s="39"/>
      <c r="AO21" s="132"/>
      <c r="AP21" s="118">
        <v>28.697429656982422</v>
      </c>
      <c r="AQ21" s="134"/>
      <c r="AR21" s="136">
        <f>AP21-AQ17</f>
        <v>14.415597915649414</v>
      </c>
      <c r="AS21" s="136">
        <f>AR21-G20</f>
        <v>-1.3349625269571952</v>
      </c>
      <c r="AT21" s="136">
        <f t="shared" ref="AT21:AT34" si="8">-AS21</f>
        <v>1.3349625269571952</v>
      </c>
      <c r="AU21" s="137">
        <f t="shared" ref="AU21:AU34" si="9">2^AT21</f>
        <v>2.5226892916373491</v>
      </c>
    </row>
    <row r="22" spans="3:47" ht="16.149999999999999" thickBot="1">
      <c r="C22" s="42"/>
      <c r="D22" s="42"/>
      <c r="E22" s="43">
        <v>30.244062423706055</v>
      </c>
      <c r="F22" s="43"/>
      <c r="G22" s="44"/>
      <c r="H22" s="43"/>
      <c r="I22" s="124"/>
      <c r="J22" s="125">
        <v>29.145912170410156</v>
      </c>
      <c r="K22" s="126"/>
      <c r="L22" s="127">
        <f>J22-K17</f>
        <v>14.916563034057617</v>
      </c>
      <c r="M22" s="127">
        <f>L22-G20</f>
        <v>-0.83399740854899207</v>
      </c>
      <c r="N22" s="127">
        <f t="shared" si="0"/>
        <v>0.83399740854899207</v>
      </c>
      <c r="O22" s="128">
        <f t="shared" si="1"/>
        <v>1.7826177897514552</v>
      </c>
      <c r="P22" s="43"/>
      <c r="Q22" s="124"/>
      <c r="R22" s="125">
        <v>28.802671432495117</v>
      </c>
      <c r="S22" s="126"/>
      <c r="T22" s="127">
        <f>R22-S17</f>
        <v>14.316338099161783</v>
      </c>
      <c r="U22" s="127">
        <f>T22-G20</f>
        <v>-1.4342223434448265</v>
      </c>
      <c r="V22" s="127">
        <f t="shared" si="2"/>
        <v>1.4342223434448265</v>
      </c>
      <c r="W22" s="128">
        <f t="shared" si="3"/>
        <v>2.702364616582789</v>
      </c>
      <c r="X22" s="43"/>
      <c r="Y22" s="124"/>
      <c r="Z22" s="125">
        <v>28.946952819824219</v>
      </c>
      <c r="AA22" s="126"/>
      <c r="AB22" s="127">
        <f>Z22-AA17</f>
        <v>14.418167432149252</v>
      </c>
      <c r="AC22" s="127">
        <f>AB22-G20</f>
        <v>-1.3323930104573574</v>
      </c>
      <c r="AD22" s="127">
        <f t="shared" si="4"/>
        <v>1.3323930104573574</v>
      </c>
      <c r="AE22" s="128">
        <f t="shared" si="5"/>
        <v>2.5182002468108888</v>
      </c>
      <c r="AF22" s="43"/>
      <c r="AG22" s="138"/>
      <c r="AH22" s="125">
        <v>28.96392822265625</v>
      </c>
      <c r="AI22" s="139"/>
      <c r="AJ22" s="140">
        <f>AH22-AI17</f>
        <v>14.521594889322918</v>
      </c>
      <c r="AK22" s="140">
        <f>AJ22-G20</f>
        <v>-1.2289655532836914</v>
      </c>
      <c r="AL22" s="140">
        <f t="shared" si="6"/>
        <v>1.2289655532836914</v>
      </c>
      <c r="AM22" s="141">
        <f t="shared" si="7"/>
        <v>2.3439886000988532</v>
      </c>
      <c r="AN22" s="43"/>
      <c r="AO22" s="138"/>
      <c r="AP22" s="125">
        <v>29.242385864257813</v>
      </c>
      <c r="AQ22" s="139"/>
      <c r="AR22" s="140">
        <f>AP22-AQ17</f>
        <v>14.960554122924805</v>
      </c>
      <c r="AS22" s="140">
        <f>AR22-G20</f>
        <v>-0.79000631968180457</v>
      </c>
      <c r="AT22" s="140">
        <f t="shared" si="8"/>
        <v>0.79000631968180457</v>
      </c>
      <c r="AU22" s="141">
        <f t="shared" si="9"/>
        <v>1.7290820367904822</v>
      </c>
    </row>
    <row r="23" spans="3:47" ht="15.75">
      <c r="C23" s="35" t="s">
        <v>59</v>
      </c>
      <c r="D23" s="35" t="s">
        <v>46</v>
      </c>
      <c r="E23" s="36">
        <v>13.318479537963867</v>
      </c>
      <c r="F23" s="36">
        <v>13.27030881245931</v>
      </c>
      <c r="G23" s="37"/>
      <c r="H23" s="36"/>
      <c r="I23" s="114"/>
      <c r="J23" s="142">
        <v>13.167561531066895</v>
      </c>
      <c r="K23" s="143">
        <f>AVERAGE(J23:J25)</f>
        <v>13.122380256652832</v>
      </c>
      <c r="L23" s="147"/>
      <c r="M23" s="147"/>
      <c r="N23" s="147"/>
      <c r="O23" s="148"/>
      <c r="P23" s="36"/>
      <c r="Q23" s="114"/>
      <c r="R23" s="142">
        <v>13.298272132873535</v>
      </c>
      <c r="S23" s="143">
        <f>AVERAGE(R23:R25)</f>
        <v>13.263676325480143</v>
      </c>
      <c r="T23" s="147"/>
      <c r="U23" s="147"/>
      <c r="V23" s="147"/>
      <c r="W23" s="148"/>
      <c r="X23" s="36"/>
      <c r="Y23" s="114"/>
      <c r="Z23" s="142">
        <v>12.992216110229492</v>
      </c>
      <c r="AA23" s="143">
        <f>AVERAGE(Z23:Z25)</f>
        <v>12.814250946044922</v>
      </c>
      <c r="AB23" s="147"/>
      <c r="AC23" s="147"/>
      <c r="AD23" s="147"/>
      <c r="AE23" s="148"/>
      <c r="AF23" s="36"/>
      <c r="AG23" s="145"/>
      <c r="AH23" s="142">
        <v>12.241733551025391</v>
      </c>
      <c r="AI23" s="146">
        <f>AVERAGE(AH23:AH25)</f>
        <v>12.209559122721354</v>
      </c>
      <c r="AJ23" s="149"/>
      <c r="AK23" s="149"/>
      <c r="AL23" s="149"/>
      <c r="AM23" s="150"/>
      <c r="AN23" s="36"/>
      <c r="AO23" s="145"/>
      <c r="AP23" s="142">
        <v>12.821475028991699</v>
      </c>
      <c r="AQ23" s="146">
        <f>AVERAGE(AP23:AP25)</f>
        <v>12.655003865559896</v>
      </c>
      <c r="AR23" s="149"/>
      <c r="AS23" s="149"/>
      <c r="AT23" s="149"/>
      <c r="AU23" s="150"/>
    </row>
    <row r="24" spans="3:47" ht="15.75">
      <c r="C24" s="41"/>
      <c r="D24" s="41"/>
      <c r="E24" s="39">
        <v>13.298510551452637</v>
      </c>
      <c r="F24" s="39"/>
      <c r="G24" s="40"/>
      <c r="H24" s="39"/>
      <c r="I24" s="117"/>
      <c r="J24" s="118">
        <v>13.120156288146973</v>
      </c>
      <c r="K24" s="120"/>
      <c r="L24" s="122"/>
      <c r="M24" s="122"/>
      <c r="N24" s="122"/>
      <c r="O24" s="123"/>
      <c r="P24" s="39"/>
      <c r="Q24" s="117"/>
      <c r="R24" s="118">
        <v>13.390192031860352</v>
      </c>
      <c r="S24" s="120"/>
      <c r="T24" s="122"/>
      <c r="U24" s="122"/>
      <c r="V24" s="122"/>
      <c r="W24" s="123"/>
      <c r="X24" s="39"/>
      <c r="Y24" s="117"/>
      <c r="Z24" s="118">
        <v>12.846837997436523</v>
      </c>
      <c r="AA24" s="120"/>
      <c r="AB24" s="122"/>
      <c r="AC24" s="122"/>
      <c r="AD24" s="122"/>
      <c r="AE24" s="123"/>
      <c r="AF24" s="39"/>
      <c r="AG24" s="132"/>
      <c r="AH24" s="118">
        <v>12.274210929870605</v>
      </c>
      <c r="AI24" s="134"/>
      <c r="AJ24" s="136"/>
      <c r="AK24" s="136"/>
      <c r="AL24" s="136"/>
      <c r="AM24" s="137"/>
      <c r="AN24" s="39"/>
      <c r="AO24" s="132"/>
      <c r="AP24" s="118">
        <v>12.631527900695801</v>
      </c>
      <c r="AQ24" s="134"/>
      <c r="AR24" s="136"/>
      <c r="AS24" s="136"/>
      <c r="AT24" s="136"/>
      <c r="AU24" s="137"/>
    </row>
    <row r="25" spans="3:47" ht="15.75">
      <c r="C25" s="41"/>
      <c r="D25" s="41"/>
      <c r="E25" s="39">
        <v>13.193936347961426</v>
      </c>
      <c r="F25" s="39"/>
      <c r="G25" s="40"/>
      <c r="H25" s="39"/>
      <c r="I25" s="117"/>
      <c r="J25" s="118">
        <v>13.079422950744629</v>
      </c>
      <c r="K25" s="120"/>
      <c r="L25" s="122"/>
      <c r="M25" s="122"/>
      <c r="N25" s="122"/>
      <c r="O25" s="123"/>
      <c r="P25" s="39"/>
      <c r="Q25" s="117"/>
      <c r="R25" s="118">
        <v>13.102564811706543</v>
      </c>
      <c r="S25" s="120"/>
      <c r="T25" s="122"/>
      <c r="U25" s="122"/>
      <c r="V25" s="122"/>
      <c r="W25" s="123"/>
      <c r="X25" s="39"/>
      <c r="Y25" s="117"/>
      <c r="Z25" s="118">
        <v>12.60369873046875</v>
      </c>
      <c r="AA25" s="120"/>
      <c r="AB25" s="122"/>
      <c r="AC25" s="122"/>
      <c r="AD25" s="122"/>
      <c r="AE25" s="123"/>
      <c r="AF25" s="39"/>
      <c r="AG25" s="132"/>
      <c r="AH25" s="118">
        <v>12.112732887268066</v>
      </c>
      <c r="AI25" s="134"/>
      <c r="AJ25" s="136"/>
      <c r="AK25" s="136"/>
      <c r="AL25" s="136"/>
      <c r="AM25" s="137"/>
      <c r="AN25" s="39"/>
      <c r="AO25" s="132"/>
      <c r="AP25" s="118">
        <v>12.512008666992188</v>
      </c>
      <c r="AQ25" s="134"/>
      <c r="AR25" s="136"/>
      <c r="AS25" s="136"/>
      <c r="AT25" s="136"/>
      <c r="AU25" s="137"/>
    </row>
    <row r="26" spans="3:47" ht="15.75">
      <c r="C26" s="41"/>
      <c r="D26" s="41" t="s">
        <v>47</v>
      </c>
      <c r="E26" s="39">
        <v>31.740707397460938</v>
      </c>
      <c r="F26" s="39">
        <v>31.624251047770183</v>
      </c>
      <c r="G26" s="40">
        <v>18.470398585001625</v>
      </c>
      <c r="H26" s="39"/>
      <c r="I26" s="117"/>
      <c r="J26" s="118">
        <v>29.934883117675781</v>
      </c>
      <c r="K26" s="119">
        <f>AVERAGE(J26:J28)</f>
        <v>30.28405253092448</v>
      </c>
      <c r="L26" s="122">
        <f>J26-K23</f>
        <v>16.812502861022949</v>
      </c>
      <c r="M26" s="122">
        <f>L26-G26</f>
        <v>-1.657895723978676</v>
      </c>
      <c r="N26" s="122">
        <f>-M26</f>
        <v>1.657895723978676</v>
      </c>
      <c r="O26" s="123">
        <f>2^N26</f>
        <v>3.1555592756651261</v>
      </c>
      <c r="P26" s="39"/>
      <c r="Q26" s="117"/>
      <c r="R26" s="118">
        <v>30.604001998901367</v>
      </c>
      <c r="S26" s="119">
        <f>AVERAGE(R26:R28)</f>
        <v>30.504312515258789</v>
      </c>
      <c r="T26" s="122">
        <f>R26-S23</f>
        <v>17.340325673421226</v>
      </c>
      <c r="U26" s="122">
        <f t="shared" ref="U26:U32" si="10">T26-G26</f>
        <v>-1.1300729115803989</v>
      </c>
      <c r="V26" s="122">
        <f>-U26</f>
        <v>1.1300729115803989</v>
      </c>
      <c r="W26" s="123">
        <f>2^V26</f>
        <v>2.1886980131454847</v>
      </c>
      <c r="X26" s="39"/>
      <c r="Y26" s="117"/>
      <c r="Z26" s="129">
        <v>30.606000000000002</v>
      </c>
      <c r="AA26" s="119">
        <f>AVERAGE(Z26:Z28)</f>
        <v>30.471666666666664</v>
      </c>
      <c r="AB26" s="122">
        <f>Z26-AA23</f>
        <v>17.79174905395508</v>
      </c>
      <c r="AC26" s="122">
        <f t="shared" ref="AC26:AC32" si="11">AB26-G26</f>
        <v>-0.67864953104654546</v>
      </c>
      <c r="AD26" s="122">
        <f>-AC26</f>
        <v>0.67864953104654546</v>
      </c>
      <c r="AE26" s="123">
        <f>2^AD26</f>
        <v>1.6006407359203068</v>
      </c>
      <c r="AF26" s="39"/>
      <c r="AG26" s="132"/>
      <c r="AH26" s="118">
        <v>30.291017532348633</v>
      </c>
      <c r="AI26" s="133">
        <f>AVERAGE(AH26:AH28)</f>
        <v>30.271254857381184</v>
      </c>
      <c r="AJ26" s="136">
        <f>AH26-AI23</f>
        <v>18.081458409627281</v>
      </c>
      <c r="AK26" s="136">
        <f t="shared" ref="AK26:AK32" si="12">AJ26-G26</f>
        <v>-0.38894017537434422</v>
      </c>
      <c r="AL26" s="136">
        <f t="shared" si="6"/>
        <v>0.38894017537434422</v>
      </c>
      <c r="AM26" s="137">
        <f t="shared" si="7"/>
        <v>1.3094311234230147</v>
      </c>
      <c r="AN26" s="39"/>
      <c r="AO26" s="132"/>
      <c r="AP26" s="118">
        <v>30.175319671630859</v>
      </c>
      <c r="AQ26" s="133">
        <f>AVERAGE(AP26:AP28)</f>
        <v>30.35655403137207</v>
      </c>
      <c r="AR26" s="136">
        <f>AP26-AQ23</f>
        <v>17.520315806070961</v>
      </c>
      <c r="AS26" s="136">
        <f t="shared" ref="AS26:AS32" si="13">AR26-G26</f>
        <v>-0.95008277893066406</v>
      </c>
      <c r="AT26" s="136">
        <f t="shared" si="8"/>
        <v>0.95008277893066406</v>
      </c>
      <c r="AU26" s="137">
        <f t="shared" si="9"/>
        <v>1.9319835079851995</v>
      </c>
    </row>
    <row r="27" spans="3:47" ht="15.75">
      <c r="C27" s="41"/>
      <c r="D27" s="41"/>
      <c r="E27" s="39">
        <v>31.570318222045898</v>
      </c>
      <c r="F27" s="39"/>
      <c r="G27" s="40"/>
      <c r="H27" s="39"/>
      <c r="I27" s="117"/>
      <c r="J27" s="118">
        <v>30.251028060913086</v>
      </c>
      <c r="K27" s="120"/>
      <c r="L27" s="122">
        <f>J27-K23</f>
        <v>17.128647804260254</v>
      </c>
      <c r="M27" s="122">
        <f>L27-G26</f>
        <v>-1.3417507807413713</v>
      </c>
      <c r="N27" s="122">
        <f t="shared" ref="N27:N28" si="14">-M27</f>
        <v>1.3417507807413713</v>
      </c>
      <c r="O27" s="123">
        <f t="shared" ref="O27:O28" si="15">2^N27</f>
        <v>2.534587167401249</v>
      </c>
      <c r="P27" s="39"/>
      <c r="Q27" s="117"/>
      <c r="R27" s="118">
        <v>30.525291442871094</v>
      </c>
      <c r="S27" s="120"/>
      <c r="T27" s="122">
        <f>R27-S23</f>
        <v>17.261615117390953</v>
      </c>
      <c r="U27" s="122">
        <f>T27-G26</f>
        <v>-1.2087834676106723</v>
      </c>
      <c r="V27" s="122">
        <f t="shared" ref="V27:V28" si="16">-U27</f>
        <v>1.2087834676106723</v>
      </c>
      <c r="W27" s="123">
        <f t="shared" ref="W27:W28" si="17">2^V27</f>
        <v>2.3114264678140555</v>
      </c>
      <c r="X27" s="39"/>
      <c r="Y27" s="117"/>
      <c r="Z27" s="129">
        <v>30.033999999999999</v>
      </c>
      <c r="AA27" s="120"/>
      <c r="AB27" s="122">
        <f>Z27-AA23</f>
        <v>17.219749053955077</v>
      </c>
      <c r="AC27" s="122">
        <f>AB27-G26</f>
        <v>-1.2506495310465482</v>
      </c>
      <c r="AD27" s="122">
        <f t="shared" ref="AD27:AD28" si="18">-AC27</f>
        <v>1.2506495310465482</v>
      </c>
      <c r="AE27" s="123">
        <f t="shared" ref="AE27:AE28" si="19">2^AD27</f>
        <v>2.3794852822062702</v>
      </c>
      <c r="AF27" s="39"/>
      <c r="AG27" s="132"/>
      <c r="AH27" s="118">
        <v>30.459911346435547</v>
      </c>
      <c r="AI27" s="134"/>
      <c r="AJ27" s="136">
        <f>AH27-AI23</f>
        <v>18.250352223714195</v>
      </c>
      <c r="AK27" s="136">
        <f>AJ27-G26</f>
        <v>-0.22004636128743016</v>
      </c>
      <c r="AL27" s="136">
        <f t="shared" si="6"/>
        <v>0.22004636128743016</v>
      </c>
      <c r="AM27" s="137">
        <f t="shared" si="7"/>
        <v>1.1647710160115592</v>
      </c>
      <c r="AN27" s="39"/>
      <c r="AO27" s="132"/>
      <c r="AP27" s="118">
        <v>30.577392578125</v>
      </c>
      <c r="AQ27" s="134"/>
      <c r="AR27" s="136">
        <f>AP27-AQ23</f>
        <v>17.922388712565102</v>
      </c>
      <c r="AS27" s="136">
        <f>AR27-G26</f>
        <v>-0.54800987243652344</v>
      </c>
      <c r="AT27" s="136">
        <f t="shared" si="8"/>
        <v>0.54800987243652344</v>
      </c>
      <c r="AU27" s="137">
        <f t="shared" si="9"/>
        <v>1.4620674533687414</v>
      </c>
    </row>
    <row r="28" spans="3:47" ht="16.149999999999999" thickBot="1">
      <c r="C28" s="42"/>
      <c r="D28" s="42"/>
      <c r="E28" s="43">
        <v>31.561727523803711</v>
      </c>
      <c r="F28" s="43"/>
      <c r="G28" s="44"/>
      <c r="H28" s="43"/>
      <c r="I28" s="124"/>
      <c r="J28" s="125">
        <v>30.66624641418457</v>
      </c>
      <c r="K28" s="126"/>
      <c r="L28" s="127">
        <f>J28-K23</f>
        <v>17.543866157531738</v>
      </c>
      <c r="M28" s="127">
        <f>L28-G26</f>
        <v>-0.92653242746988695</v>
      </c>
      <c r="N28" s="127">
        <f t="shared" si="14"/>
        <v>0.92653242746988695</v>
      </c>
      <c r="O28" s="128">
        <f t="shared" si="15"/>
        <v>1.90070209157602</v>
      </c>
      <c r="P28" s="43"/>
      <c r="Q28" s="124"/>
      <c r="R28" s="125">
        <v>30.383644104003906</v>
      </c>
      <c r="S28" s="126"/>
      <c r="T28" s="127">
        <f>R28-S23</f>
        <v>17.119967778523765</v>
      </c>
      <c r="U28" s="127">
        <f>T28-G26</f>
        <v>-1.3504308064778598</v>
      </c>
      <c r="V28" s="127">
        <f t="shared" si="16"/>
        <v>1.3504308064778598</v>
      </c>
      <c r="W28" s="128">
        <f t="shared" si="17"/>
        <v>2.5498825672508643</v>
      </c>
      <c r="X28" s="43"/>
      <c r="Y28" s="124"/>
      <c r="Z28" s="151">
        <v>30.774999999999999</v>
      </c>
      <c r="AA28" s="126"/>
      <c r="AB28" s="127">
        <f>Z28-AA23</f>
        <v>17.960749053955077</v>
      </c>
      <c r="AC28" s="127">
        <f>AB28-G26</f>
        <v>-0.50964953104654853</v>
      </c>
      <c r="AD28" s="127">
        <f t="shared" si="18"/>
        <v>0.50964953104654853</v>
      </c>
      <c r="AE28" s="128">
        <f t="shared" si="19"/>
        <v>1.423704297987439</v>
      </c>
      <c r="AF28" s="43"/>
      <c r="AG28" s="138"/>
      <c r="AH28" s="125">
        <v>30.062835693359375</v>
      </c>
      <c r="AI28" s="139"/>
      <c r="AJ28" s="140">
        <f>AH28-AI23</f>
        <v>17.853276570638023</v>
      </c>
      <c r="AK28" s="140">
        <f>AJ28-G26</f>
        <v>-0.61712201436360203</v>
      </c>
      <c r="AL28" s="140">
        <f t="shared" si="6"/>
        <v>0.61712201436360203</v>
      </c>
      <c r="AM28" s="141">
        <f t="shared" si="7"/>
        <v>1.5338123747007455</v>
      </c>
      <c r="AN28" s="43"/>
      <c r="AO28" s="138"/>
      <c r="AP28" s="125">
        <v>30.316949844360352</v>
      </c>
      <c r="AQ28" s="139"/>
      <c r="AR28" s="140">
        <f>AP28-AQ23</f>
        <v>17.661945978800453</v>
      </c>
      <c r="AS28" s="140">
        <f>AR28-G26</f>
        <v>-0.80845260620117188</v>
      </c>
      <c r="AT28" s="140">
        <f t="shared" si="8"/>
        <v>0.80845260620117188</v>
      </c>
      <c r="AU28" s="141">
        <f t="shared" si="9"/>
        <v>1.7513320058397088</v>
      </c>
    </row>
    <row r="29" spans="3:47" ht="15.75">
      <c r="C29" s="35" t="s">
        <v>58</v>
      </c>
      <c r="D29" s="35" t="s">
        <v>46</v>
      </c>
      <c r="E29" s="36">
        <v>14.086095809936523</v>
      </c>
      <c r="F29" s="36">
        <v>13.998677889506022</v>
      </c>
      <c r="G29" s="37"/>
      <c r="H29" s="36"/>
      <c r="I29" s="114"/>
      <c r="J29" s="142">
        <v>13.884443283081055</v>
      </c>
      <c r="K29" s="143">
        <f>AVERAGE(J29:J31)</f>
        <v>13.801368713378906</v>
      </c>
      <c r="L29" s="147"/>
      <c r="M29" s="147"/>
      <c r="N29" s="147"/>
      <c r="O29" s="148"/>
      <c r="P29" s="36"/>
      <c r="Q29" s="114"/>
      <c r="R29" s="142">
        <v>13.083396911621094</v>
      </c>
      <c r="S29" s="143">
        <f>AVERAGE(R29:R31)</f>
        <v>13.077845573425293</v>
      </c>
      <c r="T29" s="147"/>
      <c r="U29" s="147"/>
      <c r="V29" s="147"/>
      <c r="W29" s="148"/>
      <c r="X29" s="36"/>
      <c r="Y29" s="114"/>
      <c r="Z29" s="142">
        <v>13.927565574645996</v>
      </c>
      <c r="AA29" s="143">
        <f>AVERAGE(Z29:Z31)</f>
        <v>13.627816836039225</v>
      </c>
      <c r="AB29" s="147"/>
      <c r="AC29" s="147"/>
      <c r="AD29" s="147"/>
      <c r="AE29" s="148"/>
      <c r="AF29" s="36"/>
      <c r="AG29" s="145"/>
      <c r="AH29" s="144">
        <v>14.239954948425293</v>
      </c>
      <c r="AI29" s="146">
        <f>AVERAGE(AH29:AH31)</f>
        <v>14.084484100341797</v>
      </c>
      <c r="AJ29" s="149"/>
      <c r="AK29" s="149"/>
      <c r="AL29" s="149"/>
      <c r="AM29" s="150"/>
      <c r="AN29" s="36"/>
      <c r="AO29" s="145"/>
      <c r="AP29" s="142">
        <v>13.816089630126953</v>
      </c>
      <c r="AQ29" s="146">
        <f>AVERAGE(AP29:AP31)</f>
        <v>13.604940414428711</v>
      </c>
      <c r="AR29" s="149"/>
      <c r="AS29" s="149"/>
      <c r="AT29" s="149"/>
      <c r="AU29" s="150"/>
    </row>
    <row r="30" spans="3:47" ht="15.75">
      <c r="C30" s="41"/>
      <c r="D30" s="41"/>
      <c r="E30" s="39">
        <v>14.029355049133301</v>
      </c>
      <c r="F30" s="39"/>
      <c r="G30" s="40"/>
      <c r="H30" s="39"/>
      <c r="I30" s="117"/>
      <c r="J30" s="118">
        <v>13.676144599914551</v>
      </c>
      <c r="K30" s="120"/>
      <c r="L30" s="122"/>
      <c r="M30" s="122"/>
      <c r="N30" s="122"/>
      <c r="O30" s="123"/>
      <c r="P30" s="39"/>
      <c r="Q30" s="117"/>
      <c r="R30" s="118">
        <v>13.195770263671875</v>
      </c>
      <c r="S30" s="120"/>
      <c r="T30" s="122"/>
      <c r="U30" s="122"/>
      <c r="V30" s="122"/>
      <c r="W30" s="123"/>
      <c r="X30" s="39"/>
      <c r="Y30" s="117"/>
      <c r="Z30" s="118">
        <v>13.540506362915039</v>
      </c>
      <c r="AA30" s="120"/>
      <c r="AB30" s="122"/>
      <c r="AC30" s="122"/>
      <c r="AD30" s="122"/>
      <c r="AE30" s="123"/>
      <c r="AF30" s="39"/>
      <c r="AG30" s="132"/>
      <c r="AH30" s="129">
        <v>14.081748962402344</v>
      </c>
      <c r="AI30" s="134"/>
      <c r="AJ30" s="136"/>
      <c r="AK30" s="136"/>
      <c r="AL30" s="136"/>
      <c r="AM30" s="137"/>
      <c r="AN30" s="39"/>
      <c r="AO30" s="132"/>
      <c r="AP30" s="118">
        <v>13.667441368103027</v>
      </c>
      <c r="AQ30" s="134"/>
      <c r="AR30" s="136"/>
      <c r="AS30" s="136"/>
      <c r="AT30" s="136"/>
      <c r="AU30" s="137"/>
    </row>
    <row r="31" spans="3:47" ht="15.75">
      <c r="C31" s="41"/>
      <c r="D31" s="41"/>
      <c r="E31" s="39">
        <v>13.880582809448242</v>
      </c>
      <c r="F31" s="39"/>
      <c r="G31" s="40"/>
      <c r="H31" s="39"/>
      <c r="I31" s="117"/>
      <c r="J31" s="118">
        <v>13.843518257141113</v>
      </c>
      <c r="K31" s="120"/>
      <c r="L31" s="122"/>
      <c r="M31" s="122"/>
      <c r="N31" s="122"/>
      <c r="O31" s="123"/>
      <c r="P31" s="39"/>
      <c r="Q31" s="117"/>
      <c r="R31" s="118">
        <v>12.95436954498291</v>
      </c>
      <c r="S31" s="120"/>
      <c r="T31" s="122"/>
      <c r="U31" s="122"/>
      <c r="V31" s="122"/>
      <c r="W31" s="123"/>
      <c r="X31" s="39"/>
      <c r="Y31" s="117"/>
      <c r="Z31" s="118">
        <v>13.415378570556641</v>
      </c>
      <c r="AA31" s="120"/>
      <c r="AB31" s="122"/>
      <c r="AC31" s="122"/>
      <c r="AD31" s="122"/>
      <c r="AE31" s="123"/>
      <c r="AF31" s="39"/>
      <c r="AG31" s="132"/>
      <c r="AH31" s="129">
        <v>13.931748390197754</v>
      </c>
      <c r="AI31" s="134"/>
      <c r="AJ31" s="136"/>
      <c r="AK31" s="136"/>
      <c r="AL31" s="136"/>
      <c r="AM31" s="137"/>
      <c r="AN31" s="39"/>
      <c r="AO31" s="132"/>
      <c r="AP31" s="118">
        <v>13.331290245056152</v>
      </c>
      <c r="AQ31" s="134"/>
      <c r="AR31" s="136"/>
      <c r="AS31" s="136"/>
      <c r="AT31" s="136"/>
      <c r="AU31" s="137"/>
    </row>
    <row r="32" spans="3:47" ht="15.75">
      <c r="C32" s="41"/>
      <c r="D32" s="41" t="s">
        <v>47</v>
      </c>
      <c r="E32" s="39">
        <v>31.670198440551758</v>
      </c>
      <c r="F32" s="39">
        <v>32.614423751831055</v>
      </c>
      <c r="G32" s="40">
        <v>18.615745862325035</v>
      </c>
      <c r="H32" s="39"/>
      <c r="I32" s="117"/>
      <c r="J32" s="118">
        <v>30.681234359741211</v>
      </c>
      <c r="K32" s="119">
        <f>AVERAGE(J32:J34)</f>
        <v>30.858009338378906</v>
      </c>
      <c r="L32" s="122">
        <f>J32-K29</f>
        <v>16.879865646362305</v>
      </c>
      <c r="M32" s="122">
        <f>L32-G32</f>
        <v>-1.7358802159627302</v>
      </c>
      <c r="N32" s="122">
        <f>-M32</f>
        <v>1.7358802159627302</v>
      </c>
      <c r="O32" s="123">
        <f>2^N32</f>
        <v>3.3308265202843401</v>
      </c>
      <c r="P32" s="39"/>
      <c r="Q32" s="117"/>
      <c r="R32" s="118">
        <v>30.672018051147461</v>
      </c>
      <c r="S32" s="119">
        <f>AVERAGE(R32:R34)</f>
        <v>30.331459045410156</v>
      </c>
      <c r="T32" s="122">
        <f>R32-S29</f>
        <v>17.594172477722168</v>
      </c>
      <c r="U32" s="122">
        <f t="shared" si="10"/>
        <v>-1.021573384602867</v>
      </c>
      <c r="V32" s="122">
        <f>-U32</f>
        <v>1.021573384602867</v>
      </c>
      <c r="W32" s="123">
        <f>2^V32</f>
        <v>2.0301317882619729</v>
      </c>
      <c r="X32" s="39"/>
      <c r="Y32" s="117"/>
      <c r="Z32" s="118">
        <v>30.917320251464844</v>
      </c>
      <c r="AA32" s="119">
        <f>AVERAGE(Z32:Z34)</f>
        <v>30.897663752237957</v>
      </c>
      <c r="AB32" s="122">
        <f>Z32-AA29</f>
        <v>17.289503415425621</v>
      </c>
      <c r="AC32" s="122">
        <f t="shared" si="11"/>
        <v>-1.3262424468994141</v>
      </c>
      <c r="AD32" s="122">
        <f>-AC32</f>
        <v>1.3262424468994141</v>
      </c>
      <c r="AE32" s="123">
        <f>2^AD32</f>
        <v>2.5074873922045917</v>
      </c>
      <c r="AF32" s="39"/>
      <c r="AG32" s="132"/>
      <c r="AH32" s="118">
        <v>30.992843627929688</v>
      </c>
      <c r="AI32" s="133">
        <f>AVERAGE(AH32:AH34)</f>
        <v>31.107261657714844</v>
      </c>
      <c r="AJ32" s="136">
        <f>AH32-AI29</f>
        <v>16.908359527587891</v>
      </c>
      <c r="AK32" s="136">
        <f t="shared" si="12"/>
        <v>-1.7073863347371443</v>
      </c>
      <c r="AL32" s="136">
        <f t="shared" si="6"/>
        <v>1.7073863347371443</v>
      </c>
      <c r="AM32" s="137">
        <f t="shared" si="7"/>
        <v>3.265686575391431</v>
      </c>
      <c r="AN32" s="39"/>
      <c r="AO32" s="132"/>
      <c r="AP32" s="118">
        <v>31.033180236816406</v>
      </c>
      <c r="AQ32" s="133">
        <f>AVERAGE(AP32:AP34)</f>
        <v>30.78352991739909</v>
      </c>
      <c r="AR32" s="136">
        <f>AP32-AQ29</f>
        <v>17.428239822387695</v>
      </c>
      <c r="AS32" s="136">
        <f t="shared" si="13"/>
        <v>-1.1875060399373396</v>
      </c>
      <c r="AT32" s="136">
        <f t="shared" si="8"/>
        <v>1.1875060399373396</v>
      </c>
      <c r="AU32" s="137">
        <f t="shared" si="9"/>
        <v>2.2775868047598493</v>
      </c>
    </row>
    <row r="33" spans="3:47" ht="15.75">
      <c r="C33" s="41"/>
      <c r="D33" s="41"/>
      <c r="E33" s="39">
        <v>32.410312652587891</v>
      </c>
      <c r="F33" s="39"/>
      <c r="G33" s="40"/>
      <c r="H33" s="39"/>
      <c r="I33" s="117"/>
      <c r="J33" s="118">
        <v>30.559385299682617</v>
      </c>
      <c r="K33" s="120"/>
      <c r="L33" s="122">
        <f>J33-K29</f>
        <v>16.758016586303711</v>
      </c>
      <c r="M33" s="122">
        <f>L33-G32</f>
        <v>-1.857729276021324</v>
      </c>
      <c r="N33" s="122">
        <f t="shared" ref="N33:N34" si="20">-M33</f>
        <v>1.857729276021324</v>
      </c>
      <c r="O33" s="123">
        <f t="shared" ref="O33:O34" si="21">2^N33</f>
        <v>3.6243675710148393</v>
      </c>
      <c r="P33" s="39"/>
      <c r="Q33" s="117"/>
      <c r="R33" s="118">
        <v>30.345211029052734</v>
      </c>
      <c r="S33" s="120"/>
      <c r="T33" s="122">
        <f>R33-S29</f>
        <v>17.267365455627441</v>
      </c>
      <c r="U33" s="122">
        <f>T33-G32</f>
        <v>-1.3483804066975935</v>
      </c>
      <c r="V33" s="122">
        <f t="shared" ref="V33:V34" si="22">-U33</f>
        <v>1.3483804066975935</v>
      </c>
      <c r="W33" s="123">
        <f t="shared" ref="W33:W34" si="23">2^V33</f>
        <v>2.5462611746648927</v>
      </c>
      <c r="X33" s="39"/>
      <c r="Y33" s="117"/>
      <c r="Z33" s="118">
        <v>30.712245941162109</v>
      </c>
      <c r="AA33" s="120"/>
      <c r="AB33" s="122">
        <f>Z33-AA29</f>
        <v>17.084429105122886</v>
      </c>
      <c r="AC33" s="122">
        <f>AB33-G32</f>
        <v>-1.5313167572021484</v>
      </c>
      <c r="AD33" s="122">
        <f t="shared" ref="AD33:AD34" si="24">-AC33</f>
        <v>1.5313167572021484</v>
      </c>
      <c r="AE33" s="123">
        <f t="shared" ref="AE33:AE34" si="25">2^AD33</f>
        <v>2.8904953614983402</v>
      </c>
      <c r="AF33" s="39"/>
      <c r="AG33" s="132"/>
      <c r="AH33" s="118">
        <v>31.766435623168945</v>
      </c>
      <c r="AI33" s="134"/>
      <c r="AJ33" s="136">
        <f>AH33-AI29</f>
        <v>17.681951522827148</v>
      </c>
      <c r="AK33" s="136">
        <f>AJ33-G32</f>
        <v>-0.93379433949788648</v>
      </c>
      <c r="AL33" s="136">
        <f t="shared" si="6"/>
        <v>0.93379433949788648</v>
      </c>
      <c r="AM33" s="137">
        <f t="shared" si="7"/>
        <v>1.9102935352851016</v>
      </c>
      <c r="AN33" s="39"/>
      <c r="AO33" s="132"/>
      <c r="AP33" s="118">
        <v>30.982877731323242</v>
      </c>
      <c r="AQ33" s="134"/>
      <c r="AR33" s="136">
        <f>AP33-AQ29</f>
        <v>17.377937316894531</v>
      </c>
      <c r="AS33" s="136">
        <f>AR33-G32</f>
        <v>-1.2378085454305037</v>
      </c>
      <c r="AT33" s="136">
        <f t="shared" si="8"/>
        <v>1.2378085454305037</v>
      </c>
      <c r="AU33" s="137">
        <f t="shared" si="9"/>
        <v>2.3584001894391484</v>
      </c>
    </row>
    <row r="34" spans="3:47" ht="16.149999999999999" thickBot="1">
      <c r="C34" s="42"/>
      <c r="D34" s="42"/>
      <c r="E34" s="43">
        <v>33.762760162353516</v>
      </c>
      <c r="F34" s="43"/>
      <c r="G34" s="44"/>
      <c r="H34" s="43"/>
      <c r="I34" s="124"/>
      <c r="J34" s="125">
        <v>31.333408355712891</v>
      </c>
      <c r="K34" s="126"/>
      <c r="L34" s="127">
        <f>J34-K29</f>
        <v>17.532039642333984</v>
      </c>
      <c r="M34" s="127">
        <f>L34-G32</f>
        <v>-1.0837062199910505</v>
      </c>
      <c r="N34" s="127">
        <f t="shared" si="20"/>
        <v>1.0837062199910505</v>
      </c>
      <c r="O34" s="128">
        <f t="shared" si="21"/>
        <v>2.1194739284696031</v>
      </c>
      <c r="P34" s="43"/>
      <c r="Q34" s="124"/>
      <c r="R34" s="125">
        <v>29.977148056030273</v>
      </c>
      <c r="S34" s="126"/>
      <c r="T34" s="127">
        <f>R34-S29</f>
        <v>16.89930248260498</v>
      </c>
      <c r="U34" s="127">
        <f>T34-G32</f>
        <v>-1.7164433797200545</v>
      </c>
      <c r="V34" s="127">
        <f t="shared" si="22"/>
        <v>1.7164433797200545</v>
      </c>
      <c r="W34" s="128">
        <f t="shared" si="23"/>
        <v>3.2862526033084238</v>
      </c>
      <c r="X34" s="43"/>
      <c r="Y34" s="124"/>
      <c r="Z34" s="125">
        <v>31.063425064086914</v>
      </c>
      <c r="AA34" s="126"/>
      <c r="AB34" s="127">
        <f>Z34-AA29</f>
        <v>17.435608228047691</v>
      </c>
      <c r="AC34" s="127">
        <f>AB34-G32</f>
        <v>-1.1801376342773438</v>
      </c>
      <c r="AD34" s="127">
        <f t="shared" si="24"/>
        <v>1.1801376342773438</v>
      </c>
      <c r="AE34" s="128">
        <f t="shared" si="25"/>
        <v>2.2659839369861654</v>
      </c>
      <c r="AF34" s="43"/>
      <c r="AG34" s="138"/>
      <c r="AH34" s="125">
        <v>30.562505722045898</v>
      </c>
      <c r="AI34" s="139"/>
      <c r="AJ34" s="140">
        <f>AH34-AI29</f>
        <v>16.478021621704102</v>
      </c>
      <c r="AK34" s="140">
        <f>AJ34-G32</f>
        <v>-2.1377242406209334</v>
      </c>
      <c r="AL34" s="140">
        <f t="shared" si="6"/>
        <v>2.1377242406209334</v>
      </c>
      <c r="AM34" s="141">
        <f t="shared" si="7"/>
        <v>4.4006732043132795</v>
      </c>
      <c r="AN34" s="43"/>
      <c r="AO34" s="138"/>
      <c r="AP34" s="125">
        <v>30.334531784057617</v>
      </c>
      <c r="AQ34" s="139"/>
      <c r="AR34" s="140">
        <f>AP34-AQ29</f>
        <v>16.729591369628906</v>
      </c>
      <c r="AS34" s="140">
        <f>AR34-G32</f>
        <v>-1.8861544926961287</v>
      </c>
      <c r="AT34" s="140">
        <f t="shared" si="8"/>
        <v>1.8861544926961287</v>
      </c>
      <c r="AU34" s="141">
        <f t="shared" si="9"/>
        <v>3.6964861111584275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2977A-3E6E-4C0B-A5B8-F6310CF1C6DD}">
  <dimension ref="C2:AE26"/>
  <sheetViews>
    <sheetView tabSelected="1" workbookViewId="0">
      <selection activeCell="B15" sqref="B15"/>
    </sheetView>
  </sheetViews>
  <sheetFormatPr defaultRowHeight="14.25"/>
  <cols>
    <col min="3" max="6" width="14.53125" customWidth="1"/>
    <col min="7" max="7" width="15.73046875" bestFit="1" customWidth="1"/>
    <col min="12" max="12" width="15.73046875" bestFit="1" customWidth="1"/>
    <col min="13" max="13" width="15.33203125" bestFit="1" customWidth="1"/>
    <col min="14" max="15" width="14.73046875" bestFit="1" customWidth="1"/>
    <col min="20" max="20" width="15.73046875" bestFit="1" customWidth="1"/>
    <col min="21" max="21" width="15.33203125" bestFit="1" customWidth="1"/>
    <col min="22" max="23" width="14.73046875" bestFit="1" customWidth="1"/>
    <col min="28" max="28" width="15.73046875" bestFit="1" customWidth="1"/>
    <col min="29" max="29" width="15.33203125" bestFit="1" customWidth="1"/>
    <col min="30" max="31" width="14.73046875" bestFit="1" customWidth="1"/>
  </cols>
  <sheetData>
    <row r="2" spans="3:31" ht="14.65" thickBot="1"/>
    <row r="3" spans="3:31" ht="14.65" thickBot="1">
      <c r="C3" s="166" t="s">
        <v>11</v>
      </c>
      <c r="D3" s="177"/>
      <c r="E3" s="177"/>
      <c r="F3" s="178"/>
      <c r="G3" s="32"/>
      <c r="H3" s="32"/>
    </row>
    <row r="4" spans="3:31" ht="39.75" thickBot="1">
      <c r="C4" s="19" t="s">
        <v>10</v>
      </c>
      <c r="D4" s="8" t="s">
        <v>12</v>
      </c>
      <c r="E4" s="6" t="s">
        <v>13</v>
      </c>
      <c r="F4" s="8" t="s">
        <v>14</v>
      </c>
    </row>
    <row r="5" spans="3:31">
      <c r="C5" s="25">
        <v>1</v>
      </c>
      <c r="D5" s="27">
        <v>2.0365247922652898</v>
      </c>
      <c r="E5" s="26">
        <v>2.4253396473117799</v>
      </c>
      <c r="F5" s="27">
        <v>3.2926628862847398</v>
      </c>
    </row>
    <row r="6" spans="3:31">
      <c r="C6" s="13">
        <v>1</v>
      </c>
      <c r="D6" s="23">
        <v>1.53315786893928</v>
      </c>
      <c r="E6" s="14">
        <v>2.2389506408739401</v>
      </c>
      <c r="F6" s="23">
        <v>2.9453957833396398</v>
      </c>
    </row>
    <row r="7" spans="3:31">
      <c r="C7" s="13">
        <v>1</v>
      </c>
      <c r="D7" s="23">
        <v>1.85292749460341</v>
      </c>
      <c r="E7" s="14">
        <v>2.3699487819845402</v>
      </c>
      <c r="F7" s="23">
        <v>2.8916675094557398</v>
      </c>
    </row>
    <row r="8" spans="3:31">
      <c r="C8" s="13">
        <v>1</v>
      </c>
      <c r="D8" s="23">
        <v>3.1027370245968098</v>
      </c>
      <c r="E8" s="14">
        <v>3.9787395913006902</v>
      </c>
      <c r="F8" s="23">
        <v>4.3210583409784498</v>
      </c>
    </row>
    <row r="9" spans="3:31">
      <c r="C9" s="13">
        <v>1</v>
      </c>
      <c r="D9" s="23">
        <v>3.21386923664158</v>
      </c>
      <c r="E9" s="14">
        <v>3.7295759641719499</v>
      </c>
      <c r="F9" s="23">
        <v>2.4640840337205199</v>
      </c>
    </row>
    <row r="10" spans="3:31" ht="14.65" thickBot="1">
      <c r="C10" s="16">
        <v>1</v>
      </c>
      <c r="D10" s="24">
        <v>2.4351107076681102</v>
      </c>
      <c r="E10" s="17">
        <v>4.0110678168998604</v>
      </c>
      <c r="F10" s="24">
        <v>7.8582818757770898</v>
      </c>
    </row>
    <row r="13" spans="3:31" ht="14.65" thickBot="1"/>
    <row r="14" spans="3:31" s="159" customFormat="1" ht="28.9" thickBot="1">
      <c r="C14" s="165"/>
      <c r="D14" s="153" t="s">
        <v>69</v>
      </c>
      <c r="E14" s="154" t="s">
        <v>48</v>
      </c>
      <c r="F14" s="154" t="s">
        <v>49</v>
      </c>
      <c r="G14" s="155" t="s">
        <v>50</v>
      </c>
      <c r="H14" s="158"/>
      <c r="I14" s="153" t="s">
        <v>68</v>
      </c>
      <c r="J14" s="154" t="s">
        <v>48</v>
      </c>
      <c r="K14" s="154" t="s">
        <v>49</v>
      </c>
      <c r="L14" s="154" t="s">
        <v>50</v>
      </c>
      <c r="M14" s="154" t="s">
        <v>51</v>
      </c>
      <c r="N14" s="154" t="s">
        <v>52</v>
      </c>
      <c r="O14" s="155" t="s">
        <v>53</v>
      </c>
      <c r="P14" s="158"/>
      <c r="Q14" s="153" t="s">
        <v>67</v>
      </c>
      <c r="R14" s="154" t="s">
        <v>48</v>
      </c>
      <c r="S14" s="154" t="s">
        <v>49</v>
      </c>
      <c r="T14" s="154" t="s">
        <v>50</v>
      </c>
      <c r="U14" s="154" t="s">
        <v>51</v>
      </c>
      <c r="V14" s="154" t="s">
        <v>52</v>
      </c>
      <c r="W14" s="155" t="s">
        <v>53</v>
      </c>
      <c r="X14" s="158"/>
      <c r="Y14" s="153" t="s">
        <v>66</v>
      </c>
      <c r="Z14" s="154" t="s">
        <v>48</v>
      </c>
      <c r="AA14" s="154" t="s">
        <v>49</v>
      </c>
      <c r="AB14" s="154" t="s">
        <v>50</v>
      </c>
      <c r="AC14" s="154" t="s">
        <v>51</v>
      </c>
      <c r="AD14" s="154" t="s">
        <v>52</v>
      </c>
      <c r="AE14" s="155" t="s">
        <v>53</v>
      </c>
    </row>
    <row r="15" spans="3:31" s="161" customFormat="1">
      <c r="C15" s="114" t="s">
        <v>70</v>
      </c>
      <c r="D15" s="164" t="s">
        <v>64</v>
      </c>
      <c r="E15" s="142">
        <v>14.358546257019043</v>
      </c>
      <c r="F15" s="142">
        <f>AVERAGE(E15:E17)</f>
        <v>14.3366330464681</v>
      </c>
      <c r="G15" s="116"/>
      <c r="H15" s="115"/>
      <c r="I15" s="114"/>
      <c r="J15" s="142">
        <v>13.586076736450195</v>
      </c>
      <c r="K15" s="143">
        <f>AVERAGE(J15:J17)</f>
        <v>13.485150973002115</v>
      </c>
      <c r="L15" s="115"/>
      <c r="M15" s="115"/>
      <c r="N15" s="115"/>
      <c r="O15" s="116"/>
      <c r="P15" s="115"/>
      <c r="Q15" s="114"/>
      <c r="R15" s="144">
        <v>13.688078880310059</v>
      </c>
      <c r="S15" s="143">
        <f>AVERAGE(R15:R17)</f>
        <v>13.63096809387207</v>
      </c>
      <c r="T15" s="115"/>
      <c r="U15" s="115"/>
      <c r="V15" s="115"/>
      <c r="W15" s="116"/>
      <c r="X15" s="115"/>
      <c r="Y15" s="114"/>
      <c r="Z15" s="142">
        <v>13.801257133483887</v>
      </c>
      <c r="AA15" s="143">
        <f>AVERAGE(Z15:Z17)</f>
        <v>13.715730031331381</v>
      </c>
      <c r="AB15" s="115"/>
      <c r="AC15" s="115"/>
      <c r="AD15" s="115"/>
      <c r="AE15" s="116"/>
    </row>
    <row r="16" spans="3:31" s="161" customFormat="1">
      <c r="C16" s="117"/>
      <c r="D16" s="160"/>
      <c r="E16" s="118">
        <v>14.33876895904541</v>
      </c>
      <c r="F16" s="118"/>
      <c r="G16" s="121"/>
      <c r="H16" s="120"/>
      <c r="I16" s="117"/>
      <c r="J16" s="118">
        <v>13.448687553405762</v>
      </c>
      <c r="K16" s="120"/>
      <c r="L16" s="120"/>
      <c r="M16" s="120"/>
      <c r="N16" s="120"/>
      <c r="O16" s="121"/>
      <c r="P16" s="120"/>
      <c r="Q16" s="117"/>
      <c r="R16" s="129">
        <v>13.663484573364258</v>
      </c>
      <c r="S16" s="120"/>
      <c r="T16" s="120"/>
      <c r="U16" s="120"/>
      <c r="V16" s="120"/>
      <c r="W16" s="121"/>
      <c r="X16" s="120"/>
      <c r="Y16" s="117"/>
      <c r="Z16" s="118">
        <v>13.881495475769043</v>
      </c>
      <c r="AA16" s="120"/>
      <c r="AB16" s="120"/>
      <c r="AC16" s="120"/>
      <c r="AD16" s="120"/>
      <c r="AE16" s="121"/>
    </row>
    <row r="17" spans="3:31" s="161" customFormat="1">
      <c r="C17" s="117"/>
      <c r="D17" s="160"/>
      <c r="E17" s="118">
        <v>14.312583923339844</v>
      </c>
      <c r="F17" s="118"/>
      <c r="G17" s="121"/>
      <c r="H17" s="120"/>
      <c r="I17" s="117"/>
      <c r="J17" s="118">
        <v>13.420688629150391</v>
      </c>
      <c r="K17" s="120"/>
      <c r="L17" s="120"/>
      <c r="M17" s="120"/>
      <c r="N17" s="120"/>
      <c r="O17" s="121"/>
      <c r="P17" s="120"/>
      <c r="Q17" s="117"/>
      <c r="R17" s="129">
        <v>13.541340827941895</v>
      </c>
      <c r="S17" s="120"/>
      <c r="T17" s="120"/>
      <c r="U17" s="120"/>
      <c r="V17" s="120"/>
      <c r="W17" s="121"/>
      <c r="X17" s="120"/>
      <c r="Y17" s="117"/>
      <c r="Z17" s="118">
        <v>13.464437484741211</v>
      </c>
      <c r="AA17" s="120"/>
      <c r="AB17" s="120"/>
      <c r="AC17" s="120"/>
      <c r="AD17" s="120"/>
      <c r="AE17" s="121"/>
    </row>
    <row r="18" spans="3:31" s="161" customFormat="1">
      <c r="C18" s="117"/>
      <c r="D18" s="117" t="s">
        <v>65</v>
      </c>
      <c r="E18" s="118">
        <v>32.619701385498047</v>
      </c>
      <c r="F18" s="119">
        <f>AVERAGE(E18:E20)</f>
        <v>32.796040852864586</v>
      </c>
      <c r="G18" s="123">
        <f>F18-F15</f>
        <v>18.459407806396484</v>
      </c>
      <c r="H18" s="120"/>
      <c r="I18" s="117"/>
      <c r="J18" s="118">
        <v>30.918449401855469</v>
      </c>
      <c r="K18" s="119">
        <f>AVERAGE(J18:J20)</f>
        <v>31.100418090820313</v>
      </c>
      <c r="L18" s="122">
        <f>J18-K15</f>
        <v>17.433298428853355</v>
      </c>
      <c r="M18" s="122">
        <f>L18-G18</f>
        <v>-1.0261093775431291</v>
      </c>
      <c r="N18" s="122">
        <f>-M18</f>
        <v>1.0261093775431291</v>
      </c>
      <c r="O18" s="123">
        <f>2^N18</f>
        <v>2.036524792265288</v>
      </c>
      <c r="P18" s="120"/>
      <c r="Q18" s="117"/>
      <c r="R18" s="118">
        <v>30.812189102172852</v>
      </c>
      <c r="S18" s="119">
        <f>AVERAGE(R18:R20)</f>
        <v>30.861754099527996</v>
      </c>
      <c r="T18" s="122">
        <f>R18-S15</f>
        <v>17.181221008300781</v>
      </c>
      <c r="U18" s="122">
        <f>T18-G18</f>
        <v>-1.2781867980957031</v>
      </c>
      <c r="V18" s="122">
        <f>-U18</f>
        <v>1.2781867980957031</v>
      </c>
      <c r="W18" s="123">
        <f>2^V18</f>
        <v>2.4253396473117776</v>
      </c>
      <c r="X18" s="120"/>
      <c r="Y18" s="117"/>
      <c r="Z18" s="118">
        <v>30.455883026123047</v>
      </c>
      <c r="AA18" s="119">
        <f>AVERAGE(Z18:Z20)</f>
        <v>30.571931838989258</v>
      </c>
      <c r="AB18" s="122">
        <f>Z18-AA15</f>
        <v>16.740152994791664</v>
      </c>
      <c r="AC18" s="122">
        <f>AB18-G18</f>
        <v>-1.7192548116048201</v>
      </c>
      <c r="AD18" s="122">
        <f>-AC18</f>
        <v>1.7192548116048201</v>
      </c>
      <c r="AE18" s="123">
        <f>2^AD18</f>
        <v>3.2926628862847367</v>
      </c>
    </row>
    <row r="19" spans="3:31" s="161" customFormat="1">
      <c r="C19" s="117"/>
      <c r="D19" s="117"/>
      <c r="E19" s="118">
        <v>32.924388885498047</v>
      </c>
      <c r="F19" s="120"/>
      <c r="G19" s="123"/>
      <c r="H19" s="120"/>
      <c r="I19" s="117"/>
      <c r="J19" s="118">
        <v>31.328052520751953</v>
      </c>
      <c r="K19" s="120"/>
      <c r="L19" s="122">
        <f>J19-K15</f>
        <v>17.84290154774984</v>
      </c>
      <c r="M19" s="122">
        <f>L19-G18</f>
        <v>-0.61650625864664477</v>
      </c>
      <c r="N19" s="122">
        <f t="shared" ref="N19:N20" si="0">-M19</f>
        <v>0.61650625864664477</v>
      </c>
      <c r="O19" s="123">
        <f t="shared" ref="O19:O20" si="1">2^N19</f>
        <v>1.5331578689392829</v>
      </c>
      <c r="P19" s="120"/>
      <c r="Q19" s="117"/>
      <c r="R19" s="118">
        <v>30.927553176879883</v>
      </c>
      <c r="S19" s="120"/>
      <c r="T19" s="122">
        <f>R19-S15</f>
        <v>17.296585083007813</v>
      </c>
      <c r="U19" s="122">
        <f>T19-G18</f>
        <v>-1.1628227233886719</v>
      </c>
      <c r="V19" s="122">
        <f t="shared" ref="V19:V20" si="2">-U19</f>
        <v>1.1628227233886719</v>
      </c>
      <c r="W19" s="123">
        <f t="shared" ref="W19:W20" si="3">2^V19</f>
        <v>2.2389506408739428</v>
      </c>
      <c r="X19" s="120"/>
      <c r="Y19" s="117"/>
      <c r="Z19" s="118">
        <v>30.616676330566406</v>
      </c>
      <c r="AA19" s="120"/>
      <c r="AB19" s="122">
        <f>Z19-AA15</f>
        <v>16.900946299235024</v>
      </c>
      <c r="AC19" s="122">
        <f>AB19-G18</f>
        <v>-1.5584615071614607</v>
      </c>
      <c r="AD19" s="122">
        <f t="shared" ref="AD19:AD20" si="4">-AC19</f>
        <v>1.5584615071614607</v>
      </c>
      <c r="AE19" s="123">
        <f t="shared" ref="AE19:AE20" si="5">2^AD19</f>
        <v>2.9453957833396447</v>
      </c>
    </row>
    <row r="20" spans="3:31" s="161" customFormat="1" ht="14.65" thickBot="1">
      <c r="C20" s="124"/>
      <c r="D20" s="124"/>
      <c r="E20" s="125">
        <v>32.844032287597656</v>
      </c>
      <c r="F20" s="126"/>
      <c r="G20" s="128"/>
      <c r="H20" s="126"/>
      <c r="I20" s="124"/>
      <c r="J20" s="125">
        <v>31.054752349853516</v>
      </c>
      <c r="K20" s="126"/>
      <c r="L20" s="127">
        <f>J20-K15</f>
        <v>17.569601376851402</v>
      </c>
      <c r="M20" s="127">
        <f>L20-G18</f>
        <v>-0.88980642954508227</v>
      </c>
      <c r="N20" s="127">
        <f t="shared" si="0"/>
        <v>0.88980642954508227</v>
      </c>
      <c r="O20" s="128">
        <f t="shared" si="1"/>
        <v>1.8529274946034124</v>
      </c>
      <c r="P20" s="126"/>
      <c r="Q20" s="124"/>
      <c r="R20" s="125">
        <v>30.84552001953125</v>
      </c>
      <c r="S20" s="126"/>
      <c r="T20" s="127">
        <f>R20-S15</f>
        <v>17.21455192565918</v>
      </c>
      <c r="U20" s="127">
        <f>T20-G18</f>
        <v>-1.2448558807373047</v>
      </c>
      <c r="V20" s="127">
        <f t="shared" si="2"/>
        <v>1.2448558807373047</v>
      </c>
      <c r="W20" s="128">
        <f t="shared" si="3"/>
        <v>2.3699487819845357</v>
      </c>
      <c r="X20" s="126"/>
      <c r="Y20" s="124"/>
      <c r="Z20" s="125">
        <v>30.64323616027832</v>
      </c>
      <c r="AA20" s="126"/>
      <c r="AB20" s="127">
        <f>Z20-AA15</f>
        <v>16.927506128946938</v>
      </c>
      <c r="AC20" s="127">
        <f>AB20-G18</f>
        <v>-1.5319016774495466</v>
      </c>
      <c r="AD20" s="127">
        <f t="shared" si="4"/>
        <v>1.5319016774495466</v>
      </c>
      <c r="AE20" s="128">
        <f t="shared" si="5"/>
        <v>2.8916675094557358</v>
      </c>
    </row>
    <row r="21" spans="3:31" s="161" customFormat="1">
      <c r="C21" s="114" t="s">
        <v>71</v>
      </c>
      <c r="D21" s="114" t="s">
        <v>64</v>
      </c>
      <c r="E21" s="142">
        <v>13.844046592712402</v>
      </c>
      <c r="F21" s="143">
        <f>AVERAGE(E21:E23)</f>
        <v>13.758286476135254</v>
      </c>
      <c r="G21" s="148"/>
      <c r="H21" s="115"/>
      <c r="I21" s="114"/>
      <c r="J21" s="142">
        <v>14.030534744262695</v>
      </c>
      <c r="K21" s="143">
        <f>AVERAGE(J21:J23)</f>
        <v>13.70271110534668</v>
      </c>
      <c r="L21" s="147"/>
      <c r="M21" s="147"/>
      <c r="N21" s="147"/>
      <c r="O21" s="148"/>
      <c r="P21" s="115"/>
      <c r="Q21" s="114"/>
      <c r="R21" s="142">
        <v>13.996872901916504</v>
      </c>
      <c r="S21" s="143">
        <f>AVERAGE(R21:R23)</f>
        <v>13.904996554056803</v>
      </c>
      <c r="T21" s="147"/>
      <c r="U21" s="147"/>
      <c r="V21" s="147"/>
      <c r="W21" s="148"/>
      <c r="X21" s="115"/>
      <c r="Y21" s="114"/>
      <c r="Z21" s="142">
        <v>13.720632553100586</v>
      </c>
      <c r="AA21" s="143">
        <f>AVERAGE(Z21:Z23)</f>
        <v>13.594569206237793</v>
      </c>
      <c r="AB21" s="147"/>
      <c r="AC21" s="147"/>
      <c r="AD21" s="147"/>
      <c r="AE21" s="148"/>
    </row>
    <row r="22" spans="3:31" s="161" customFormat="1">
      <c r="C22" s="117"/>
      <c r="D22" s="117"/>
      <c r="E22" s="118">
        <v>13.75589656829834</v>
      </c>
      <c r="F22" s="120"/>
      <c r="G22" s="123"/>
      <c r="H22" s="120"/>
      <c r="I22" s="117"/>
      <c r="J22" s="118">
        <v>13.715664863586426</v>
      </c>
      <c r="K22" s="120"/>
      <c r="L22" s="122"/>
      <c r="M22" s="122"/>
      <c r="N22" s="122"/>
      <c r="O22" s="123"/>
      <c r="P22" s="120"/>
      <c r="Q22" s="117"/>
      <c r="R22" s="118">
        <v>13.847491264343262</v>
      </c>
      <c r="S22" s="120"/>
      <c r="T22" s="122"/>
      <c r="U22" s="122"/>
      <c r="V22" s="122"/>
      <c r="W22" s="123"/>
      <c r="X22" s="120"/>
      <c r="Y22" s="117"/>
      <c r="Z22" s="118">
        <v>13.683067321777344</v>
      </c>
      <c r="AA22" s="120"/>
      <c r="AB22" s="122"/>
      <c r="AC22" s="122"/>
      <c r="AD22" s="122"/>
      <c r="AE22" s="123"/>
    </row>
    <row r="23" spans="3:31" s="161" customFormat="1">
      <c r="C23" s="117"/>
      <c r="D23" s="117"/>
      <c r="E23" s="118">
        <v>13.67491626739502</v>
      </c>
      <c r="F23" s="120"/>
      <c r="G23" s="123"/>
      <c r="H23" s="120"/>
      <c r="I23" s="117"/>
      <c r="J23" s="118">
        <v>13.361933708190918</v>
      </c>
      <c r="K23" s="120"/>
      <c r="L23" s="122"/>
      <c r="M23" s="122"/>
      <c r="N23" s="122"/>
      <c r="O23" s="123"/>
      <c r="P23" s="120"/>
      <c r="Q23" s="117"/>
      <c r="R23" s="118">
        <v>13.870625495910645</v>
      </c>
      <c r="S23" s="120"/>
      <c r="T23" s="122"/>
      <c r="U23" s="122"/>
      <c r="V23" s="122"/>
      <c r="W23" s="123"/>
      <c r="X23" s="120"/>
      <c r="Y23" s="117"/>
      <c r="Z23" s="118">
        <v>13.380007743835449</v>
      </c>
      <c r="AA23" s="120"/>
      <c r="AB23" s="122"/>
      <c r="AC23" s="122"/>
      <c r="AD23" s="122"/>
      <c r="AE23" s="123"/>
    </row>
    <row r="24" spans="3:31" s="161" customFormat="1">
      <c r="C24" s="117"/>
      <c r="D24" s="117" t="s">
        <v>65</v>
      </c>
      <c r="E24" s="118">
        <v>32.254261016845703</v>
      </c>
      <c r="F24" s="119">
        <f>AVERAGE(E24:E26)</f>
        <v>31.917315800984699</v>
      </c>
      <c r="G24" s="123">
        <f>F24-F21</f>
        <v>18.159029324849445</v>
      </c>
      <c r="H24" s="120"/>
      <c r="I24" s="117"/>
      <c r="J24" s="118">
        <v>30.228199005126953</v>
      </c>
      <c r="K24" s="119">
        <f>AVERAGE(J24:J26)</f>
        <v>30.327793757120769</v>
      </c>
      <c r="L24" s="122">
        <f>J24-K21</f>
        <v>16.525487899780273</v>
      </c>
      <c r="M24" s="122">
        <f>L24-G24</f>
        <v>-1.633541425069172</v>
      </c>
      <c r="N24" s="122">
        <f>-M24</f>
        <v>1.633541425069172</v>
      </c>
      <c r="O24" s="123">
        <f>2^N24</f>
        <v>3.1027370245968129</v>
      </c>
      <c r="P24" s="120"/>
      <c r="Q24" s="117"/>
      <c r="R24" s="118">
        <v>30.071714401245117</v>
      </c>
      <c r="S24" s="119">
        <f>AVERAGE(R24:R26)</f>
        <v>30.098922729492188</v>
      </c>
      <c r="T24" s="122">
        <f>R24-S21</f>
        <v>16.166717847188316</v>
      </c>
      <c r="U24" s="122">
        <f t="shared" ref="U24" si="6">T24-G24</f>
        <v>-1.9923114776611293</v>
      </c>
      <c r="V24" s="122">
        <f>-U24</f>
        <v>1.9923114776611293</v>
      </c>
      <c r="W24" s="123">
        <f>2^V24</f>
        <v>3.978739591300692</v>
      </c>
      <c r="X24" s="120"/>
      <c r="Y24" s="117"/>
      <c r="Z24" s="129">
        <v>29.642213821411133</v>
      </c>
      <c r="AA24" s="119">
        <f>AVERAGE(Z24:Z26)</f>
        <v>29.624715169270832</v>
      </c>
      <c r="AB24" s="122">
        <f>Z24-AA21</f>
        <v>16.04764461517334</v>
      </c>
      <c r="AC24" s="122">
        <f t="shared" ref="AC24" si="7">AB24-G24</f>
        <v>-2.1113847096761056</v>
      </c>
      <c r="AD24" s="122">
        <f>-AC24</f>
        <v>2.1113847096761056</v>
      </c>
      <c r="AE24" s="123">
        <f>2^AD24</f>
        <v>4.3210583409784524</v>
      </c>
    </row>
    <row r="25" spans="3:31" s="161" customFormat="1">
      <c r="C25" s="117"/>
      <c r="D25" s="117"/>
      <c r="E25" s="118">
        <v>31.582284927368164</v>
      </c>
      <c r="F25" s="120"/>
      <c r="G25" s="162"/>
      <c r="H25" s="120"/>
      <c r="I25" s="117"/>
      <c r="J25" s="118">
        <v>30.17742919921875</v>
      </c>
      <c r="K25" s="120"/>
      <c r="L25" s="122">
        <f>J25-K21</f>
        <v>16.47471809387207</v>
      </c>
      <c r="M25" s="122">
        <f>L25-G24</f>
        <v>-1.6843112309773751</v>
      </c>
      <c r="N25" s="122">
        <f t="shared" ref="N25:N26" si="8">-M25</f>
        <v>1.6843112309773751</v>
      </c>
      <c r="O25" s="123">
        <f t="shared" ref="O25:O26" si="9">2^N25</f>
        <v>3.2138692366415835</v>
      </c>
      <c r="P25" s="120"/>
      <c r="Q25" s="117"/>
      <c r="R25" s="118">
        <v>30.165014266967773</v>
      </c>
      <c r="S25" s="120"/>
      <c r="T25" s="122">
        <f>R25-S21</f>
        <v>16.260017712910972</v>
      </c>
      <c r="U25" s="122">
        <f>T25-G24</f>
        <v>-1.899011611938473</v>
      </c>
      <c r="V25" s="122">
        <f t="shared" ref="V25:V26" si="10">-U25</f>
        <v>1.899011611938473</v>
      </c>
      <c r="W25" s="123">
        <f t="shared" ref="W25:W26" si="11">2^V25</f>
        <v>3.7295759641719535</v>
      </c>
      <c r="X25" s="120"/>
      <c r="Y25" s="117"/>
      <c r="Z25" s="129">
        <v>30.452547073364258</v>
      </c>
      <c r="AA25" s="120"/>
      <c r="AB25" s="122">
        <f>Z25-AA21</f>
        <v>16.857977867126465</v>
      </c>
      <c r="AC25" s="122">
        <f>AB25-G24</f>
        <v>-1.3010514577229806</v>
      </c>
      <c r="AD25" s="122">
        <f t="shared" ref="AD25:AD26" si="12">-AC25</f>
        <v>1.3010514577229806</v>
      </c>
      <c r="AE25" s="123">
        <f t="shared" ref="AE25:AE26" si="13">2^AD25</f>
        <v>2.4640840337205177</v>
      </c>
    </row>
    <row r="26" spans="3:31" s="161" customFormat="1" ht="14.65" thickBot="1">
      <c r="C26" s="124"/>
      <c r="D26" s="124"/>
      <c r="E26" s="125">
        <v>31.915401458740234</v>
      </c>
      <c r="F26" s="126"/>
      <c r="G26" s="163"/>
      <c r="H26" s="126"/>
      <c r="I26" s="124"/>
      <c r="J26" s="125">
        <v>30.577753067016602</v>
      </c>
      <c r="K26" s="126"/>
      <c r="L26" s="127">
        <f>J26-K21</f>
        <v>16.875041961669922</v>
      </c>
      <c r="M26" s="127">
        <f>L26-G24</f>
        <v>-1.2839873631795236</v>
      </c>
      <c r="N26" s="127">
        <f t="shared" si="8"/>
        <v>1.2839873631795236</v>
      </c>
      <c r="O26" s="128">
        <f t="shared" si="9"/>
        <v>2.4351107076681098</v>
      </c>
      <c r="P26" s="126"/>
      <c r="Q26" s="124"/>
      <c r="R26" s="125">
        <v>30.060039520263672</v>
      </c>
      <c r="S26" s="126"/>
      <c r="T26" s="127">
        <f>R26-S21</f>
        <v>16.155042966206871</v>
      </c>
      <c r="U26" s="127">
        <f>T26-G24</f>
        <v>-2.0039863586425746</v>
      </c>
      <c r="V26" s="127">
        <f t="shared" si="10"/>
        <v>2.0039863586425746</v>
      </c>
      <c r="W26" s="128">
        <f t="shared" si="11"/>
        <v>4.0110678168998568</v>
      </c>
      <c r="X26" s="126"/>
      <c r="Y26" s="124"/>
      <c r="Z26" s="151">
        <v>28.779384613037109</v>
      </c>
      <c r="AA26" s="126"/>
      <c r="AB26" s="127">
        <f>Z26-AA21</f>
        <v>15.184815406799316</v>
      </c>
      <c r="AC26" s="127">
        <f>AB26-G24</f>
        <v>-2.974213918050129</v>
      </c>
      <c r="AD26" s="127">
        <f t="shared" si="12"/>
        <v>2.974213918050129</v>
      </c>
      <c r="AE26" s="128">
        <f t="shared" si="13"/>
        <v>7.8582818757770934</v>
      </c>
    </row>
  </sheetData>
  <mergeCells count="1">
    <mergeCell ref="C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Suppl. Fig. 8A</vt:lpstr>
      <vt:lpstr>Suppl. Fig. 8B</vt:lpstr>
      <vt:lpstr>Suppl. Fig. 8D</vt:lpstr>
      <vt:lpstr>Suppl. Fig. 8E</vt:lpstr>
      <vt:lpstr>Suppl. Fig. 8F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Antos</dc:creator>
  <cp:lastModifiedBy>Christopher Antos</cp:lastModifiedBy>
  <dcterms:created xsi:type="dcterms:W3CDTF">2023-07-30T14:09:04Z</dcterms:created>
  <dcterms:modified xsi:type="dcterms:W3CDTF">2023-12-10T11:21:35Z</dcterms:modified>
</cp:coreProperties>
</file>