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hristopher Antos\Documents\Paper plans\Kcnk5b regulation of developmental program\PLos Biology\to submit\Revisions\Resubmission\"/>
    </mc:Choice>
  </mc:AlternateContent>
  <xr:revisionPtr revIDLastSave="0" documentId="13_ncr:1_{E17F925A-4368-4001-BABC-8B06105B24E0}" xr6:coauthVersionLast="36" xr6:coauthVersionMax="36" xr10:uidLastSave="{00000000-0000-0000-0000-000000000000}"/>
  <bookViews>
    <workbookView xWindow="0" yWindow="0" windowWidth="14003" windowHeight="9368" xr2:uid="{02AB26BF-7F12-40B6-841E-88DA222D8942}"/>
  </bookViews>
  <sheets>
    <sheet name="Fig. 7A" sheetId="10" r:id="rId1"/>
    <sheet name="Fig. 7C" sheetId="11" r:id="rId2"/>
    <sheet name="Fig. 7D" sheetId="12" r:id="rId3"/>
    <sheet name="Fig. 7E" sheetId="13" r:id="rId4"/>
    <sheet name="Fig. 7F" sheetId="14" r:id="rId5"/>
    <sheet name="Fig. 7G" sheetId="15" r:id="rId6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2" i="14" l="1"/>
  <c r="I31" i="14"/>
  <c r="M30" i="14"/>
  <c r="I30" i="14"/>
  <c r="H30" i="14"/>
  <c r="M27" i="14"/>
  <c r="N30" i="14" s="1"/>
  <c r="O30" i="14" s="1"/>
  <c r="P30" i="14" s="1"/>
  <c r="Q30" i="14" s="1"/>
  <c r="H27" i="14"/>
  <c r="I26" i="14"/>
  <c r="I25" i="14"/>
  <c r="M24" i="14"/>
  <c r="I24" i="14"/>
  <c r="H24" i="14"/>
  <c r="M21" i="14"/>
  <c r="N24" i="14" s="1"/>
  <c r="O24" i="14" s="1"/>
  <c r="P24" i="14" s="1"/>
  <c r="Q24" i="14" s="1"/>
  <c r="H21" i="14"/>
  <c r="I20" i="14"/>
  <c r="I19" i="14"/>
  <c r="M18" i="14"/>
  <c r="I18" i="14"/>
  <c r="H18" i="14"/>
  <c r="M15" i="14"/>
  <c r="N20" i="14" s="1"/>
  <c r="O20" i="14" s="1"/>
  <c r="P20" i="14" s="1"/>
  <c r="Q20" i="14" s="1"/>
  <c r="H15" i="14"/>
  <c r="I14" i="14"/>
  <c r="I13" i="14"/>
  <c r="M12" i="14"/>
  <c r="I12" i="14"/>
  <c r="H12" i="14"/>
  <c r="M9" i="14"/>
  <c r="N14" i="14" s="1"/>
  <c r="O14" i="14" s="1"/>
  <c r="P14" i="14" s="1"/>
  <c r="Q14" i="14" s="1"/>
  <c r="H9" i="14"/>
  <c r="I8" i="14"/>
  <c r="I7" i="14"/>
  <c r="M6" i="14"/>
  <c r="I6" i="14"/>
  <c r="H6" i="14"/>
  <c r="M3" i="14"/>
  <c r="N8" i="14" s="1"/>
  <c r="H3" i="14"/>
  <c r="N13" i="14" l="1"/>
  <c r="O13" i="14" s="1"/>
  <c r="P13" i="14" s="1"/>
  <c r="Q13" i="14" s="1"/>
  <c r="N12" i="14"/>
  <c r="N6" i="14"/>
  <c r="O6" i="14" s="1"/>
  <c r="P6" i="14" s="1"/>
  <c r="Q6" i="14" s="1"/>
  <c r="N7" i="14"/>
  <c r="O7" i="14" s="1"/>
  <c r="P7" i="14" s="1"/>
  <c r="Q7" i="14" s="1"/>
  <c r="N18" i="14"/>
  <c r="O18" i="14" s="1"/>
  <c r="P18" i="14" s="1"/>
  <c r="Q18" i="14" s="1"/>
  <c r="O12" i="14"/>
  <c r="P12" i="14" s="1"/>
  <c r="Q12" i="14" s="1"/>
  <c r="O8" i="14"/>
  <c r="P8" i="14" s="1"/>
  <c r="Q8" i="14" s="1"/>
  <c r="N19" i="14"/>
  <c r="O19" i="14" s="1"/>
  <c r="P19" i="14" s="1"/>
  <c r="Q19" i="14" s="1"/>
  <c r="N25" i="14"/>
  <c r="O25" i="14" s="1"/>
  <c r="P25" i="14" s="1"/>
  <c r="Q25" i="14" s="1"/>
  <c r="N32" i="14"/>
  <c r="O32" i="14" s="1"/>
  <c r="P32" i="14" s="1"/>
  <c r="Q32" i="14" s="1"/>
  <c r="N31" i="14"/>
  <c r="O31" i="14" s="1"/>
  <c r="P31" i="14" s="1"/>
  <c r="Q31" i="14" s="1"/>
  <c r="N26" i="14"/>
  <c r="O26" i="14" s="1"/>
  <c r="P26" i="14" s="1"/>
  <c r="Q26" i="14" s="1"/>
  <c r="U25" i="15" l="1"/>
  <c r="M25" i="15"/>
  <c r="H25" i="15"/>
  <c r="U23" i="15"/>
  <c r="V26" i="15" s="1"/>
  <c r="M23" i="15"/>
  <c r="N26" i="15" s="1"/>
  <c r="H23" i="15"/>
  <c r="N21" i="15"/>
  <c r="U20" i="15"/>
  <c r="M20" i="15"/>
  <c r="H20" i="15"/>
  <c r="U17" i="15"/>
  <c r="V22" i="15" s="1"/>
  <c r="M17" i="15"/>
  <c r="N20" i="15" s="1"/>
  <c r="H17" i="15"/>
  <c r="N16" i="15"/>
  <c r="N15" i="15"/>
  <c r="U14" i="15"/>
  <c r="M14" i="15"/>
  <c r="H14" i="15"/>
  <c r="U11" i="15"/>
  <c r="V16" i="15" s="1"/>
  <c r="M11" i="15"/>
  <c r="N14" i="15" s="1"/>
  <c r="H11" i="15"/>
  <c r="V10" i="15"/>
  <c r="N9" i="15"/>
  <c r="AC8" i="15"/>
  <c r="U8" i="15"/>
  <c r="N8" i="15"/>
  <c r="M8" i="15"/>
  <c r="H8" i="15"/>
  <c r="AC5" i="15"/>
  <c r="U5" i="15"/>
  <c r="V9" i="15" s="1"/>
  <c r="M5" i="15"/>
  <c r="N10" i="15" s="1"/>
  <c r="H5" i="15"/>
  <c r="N22" i="15" l="1"/>
  <c r="O16" i="15"/>
  <c r="P16" i="15" s="1"/>
  <c r="Q16" i="15" s="1"/>
  <c r="O15" i="15"/>
  <c r="P15" i="15" s="1"/>
  <c r="Q15" i="15" s="1"/>
  <c r="V8" i="15"/>
  <c r="W16" i="15"/>
  <c r="X16" i="15" s="1"/>
  <c r="Y16" i="15" s="1"/>
  <c r="O20" i="15"/>
  <c r="P20" i="15" s="1"/>
  <c r="Q20" i="15" s="1"/>
  <c r="W10" i="15"/>
  <c r="X10" i="15" s="1"/>
  <c r="Y10" i="15" s="1"/>
  <c r="I14" i="15"/>
  <c r="O14" i="15" s="1"/>
  <c r="P14" i="15" s="1"/>
  <c r="Q14" i="15" s="1"/>
  <c r="I20" i="15"/>
  <c r="W22" i="15" s="1"/>
  <c r="X22" i="15" s="1"/>
  <c r="Y22" i="15" s="1"/>
  <c r="I8" i="15"/>
  <c r="O10" i="15" s="1"/>
  <c r="P10" i="15" s="1"/>
  <c r="Q10" i="15" s="1"/>
  <c r="O22" i="15"/>
  <c r="P22" i="15" s="1"/>
  <c r="Q22" i="15" s="1"/>
  <c r="I25" i="15"/>
  <c r="W26" i="15" s="1"/>
  <c r="X26" i="15" s="1"/>
  <c r="Y26" i="15" s="1"/>
  <c r="AD10" i="15"/>
  <c r="AD8" i="15"/>
  <c r="AD9" i="15"/>
  <c r="O21" i="15"/>
  <c r="P21" i="15" s="1"/>
  <c r="Q21" i="15" s="1"/>
  <c r="V25" i="15"/>
  <c r="V20" i="15"/>
  <c r="W20" i="15" s="1"/>
  <c r="X20" i="15" s="1"/>
  <c r="Y20" i="15" s="1"/>
  <c r="V21" i="15"/>
  <c r="V14" i="15"/>
  <c r="W14" i="15" s="1"/>
  <c r="X14" i="15" s="1"/>
  <c r="Y14" i="15" s="1"/>
  <c r="V15" i="15"/>
  <c r="W15" i="15" s="1"/>
  <c r="X15" i="15" s="1"/>
  <c r="Y15" i="15" s="1"/>
  <c r="N25" i="15"/>
  <c r="O25" i="15" s="1"/>
  <c r="P25" i="15" s="1"/>
  <c r="Q25" i="15" s="1"/>
  <c r="J15" i="13"/>
  <c r="J14" i="13"/>
  <c r="J13" i="13"/>
  <c r="J12" i="13"/>
  <c r="J11" i="13"/>
  <c r="J10" i="13"/>
  <c r="J9" i="13"/>
  <c r="J8" i="13"/>
  <c r="J7" i="13"/>
  <c r="J6" i="13"/>
  <c r="J5" i="13"/>
  <c r="J4" i="13"/>
  <c r="Y25" i="13"/>
  <c r="Y24" i="13"/>
  <c r="Y23" i="13"/>
  <c r="Y22" i="13"/>
  <c r="Y21" i="13"/>
  <c r="Y20" i="13"/>
  <c r="Y19" i="13"/>
  <c r="Y18" i="13"/>
  <c r="Y17" i="13"/>
  <c r="Y16" i="13"/>
  <c r="Y15" i="13"/>
  <c r="Y14" i="13"/>
  <c r="Y13" i="13"/>
  <c r="Y12" i="13"/>
  <c r="Y11" i="13"/>
  <c r="Y10" i="13"/>
  <c r="Y9" i="13"/>
  <c r="Y8" i="13"/>
  <c r="Y7" i="13"/>
  <c r="Y6" i="13"/>
  <c r="Y5" i="13"/>
  <c r="Y4" i="13"/>
  <c r="O8" i="15" l="1"/>
  <c r="P8" i="15" s="1"/>
  <c r="Q8" i="15" s="1"/>
  <c r="O9" i="15"/>
  <c r="P9" i="15" s="1"/>
  <c r="Q9" i="15" s="1"/>
  <c r="W8" i="15"/>
  <c r="X8" i="15" s="1"/>
  <c r="Y8" i="15" s="1"/>
  <c r="AE9" i="15"/>
  <c r="AF9" i="15" s="1"/>
  <c r="AG9" i="15" s="1"/>
  <c r="AE8" i="15"/>
  <c r="AF8" i="15" s="1"/>
  <c r="AG8" i="15" s="1"/>
  <c r="W9" i="15"/>
  <c r="X9" i="15" s="1"/>
  <c r="Y9" i="15" s="1"/>
  <c r="AE10" i="15"/>
  <c r="AF10" i="15" s="1"/>
  <c r="AG10" i="15" s="1"/>
  <c r="W21" i="15"/>
  <c r="X21" i="15" s="1"/>
  <c r="Y21" i="15" s="1"/>
  <c r="O26" i="15"/>
  <c r="P26" i="15" s="1"/>
  <c r="Q26" i="15" s="1"/>
  <c r="W25" i="15"/>
  <c r="X25" i="15" s="1"/>
  <c r="Y25" i="15" s="1"/>
  <c r="Y30" i="11"/>
  <c r="Y29" i="11"/>
  <c r="Y28" i="11"/>
  <c r="Y27" i="11"/>
  <c r="Y26" i="11"/>
  <c r="Y25" i="11"/>
  <c r="Y24" i="11"/>
  <c r="Y23" i="11"/>
  <c r="Y22" i="11"/>
  <c r="Y21" i="11"/>
  <c r="Y20" i="11"/>
  <c r="Y19" i="11"/>
  <c r="Y18" i="11"/>
  <c r="Y17" i="11"/>
  <c r="Y16" i="11"/>
  <c r="Y15" i="11"/>
  <c r="Y14" i="11"/>
  <c r="Y13" i="11"/>
  <c r="Y12" i="11"/>
  <c r="Y11" i="11"/>
  <c r="Y10" i="11"/>
  <c r="Y9" i="11"/>
  <c r="Y8" i="11"/>
  <c r="Y7" i="11"/>
  <c r="Y6" i="11"/>
  <c r="Y5" i="11"/>
  <c r="Y4" i="11"/>
  <c r="T25" i="11"/>
  <c r="T24" i="11"/>
  <c r="T23" i="11"/>
  <c r="T22" i="11"/>
  <c r="T21" i="11"/>
  <c r="T20" i="11"/>
  <c r="T19" i="11"/>
  <c r="T18" i="11"/>
  <c r="T17" i="11"/>
  <c r="T16" i="11"/>
  <c r="T15" i="11"/>
  <c r="T14" i="11"/>
  <c r="T13" i="11"/>
  <c r="T12" i="11"/>
  <c r="T11" i="11"/>
  <c r="T10" i="11"/>
  <c r="T9" i="11"/>
  <c r="T8" i="11"/>
  <c r="T7" i="11"/>
  <c r="T6" i="11"/>
  <c r="T5" i="11"/>
  <c r="T4" i="11"/>
  <c r="O26" i="11"/>
  <c r="O25" i="11"/>
  <c r="O24" i="11"/>
  <c r="O23" i="11"/>
  <c r="O22" i="11"/>
  <c r="O21" i="11"/>
  <c r="O20" i="11"/>
  <c r="O19" i="11"/>
  <c r="O18" i="11"/>
  <c r="O17" i="11"/>
  <c r="O16" i="11"/>
  <c r="O15" i="11"/>
  <c r="O14" i="11"/>
  <c r="O13" i="11"/>
  <c r="O12" i="11"/>
  <c r="O11" i="11"/>
  <c r="O10" i="11"/>
  <c r="O9" i="11"/>
  <c r="O8" i="11"/>
  <c r="O7" i="11"/>
  <c r="O6" i="11"/>
  <c r="O5" i="11"/>
  <c r="O4" i="11"/>
  <c r="J27" i="11"/>
  <c r="J26" i="11"/>
  <c r="J25" i="11"/>
  <c r="J24" i="11"/>
  <c r="J23" i="11"/>
  <c r="J22" i="11"/>
  <c r="J21" i="11"/>
  <c r="J20" i="11"/>
  <c r="J19" i="11"/>
  <c r="J18" i="11"/>
  <c r="J17" i="11"/>
  <c r="J16" i="11"/>
  <c r="J15" i="11"/>
  <c r="J14" i="11"/>
  <c r="J13" i="11"/>
  <c r="J12" i="11"/>
  <c r="J11" i="11"/>
  <c r="J10" i="11"/>
  <c r="J9" i="11"/>
  <c r="J8" i="11"/>
  <c r="J7" i="11"/>
  <c r="J6" i="11"/>
  <c r="J5" i="11"/>
  <c r="J4" i="11"/>
</calcChain>
</file>

<file path=xl/sharedStrings.xml><?xml version="1.0" encoding="utf-8"?>
<sst xmlns="http://schemas.openxmlformats.org/spreadsheetml/2006/main" count="215" uniqueCount="77">
  <si>
    <t>mCherry</t>
  </si>
  <si>
    <t>GFP
+DMSO</t>
  </si>
  <si>
    <t>Fin bud-to-eye area ratio</t>
  </si>
  <si>
    <t>non-Tg
+DMSO</t>
  </si>
  <si>
    <r>
      <t>kcnk5b</t>
    </r>
    <r>
      <rPr>
        <b/>
        <sz val="10"/>
        <rFont val="Arial"/>
        <family val="2"/>
      </rPr>
      <t>-Tg
+DMSO</t>
    </r>
  </si>
  <si>
    <t>Non-Tg
+DMSO</t>
  </si>
  <si>
    <r>
      <t>camkk1b</t>
    </r>
    <r>
      <rPr>
        <b/>
        <sz val="10"/>
        <rFont val="Arial"/>
        <family val="2"/>
      </rPr>
      <t>-mcherry</t>
    </r>
  </si>
  <si>
    <t>Fold Change SHH Expression HEK293 qRT-PCR</t>
  </si>
  <si>
    <t>non-Tg
+24μM STO</t>
  </si>
  <si>
    <r>
      <t>kcnk5b</t>
    </r>
    <r>
      <rPr>
        <b/>
        <sz val="10"/>
        <rFont val="Arial"/>
        <family val="2"/>
      </rPr>
      <t>-Tg
+ DMSO</t>
    </r>
  </si>
  <si>
    <r>
      <t>kcnk5b</t>
    </r>
    <r>
      <rPr>
        <b/>
        <sz val="10"/>
        <rFont val="Arial"/>
        <family val="2"/>
      </rPr>
      <t>-Tg
+ 24μM STO</t>
    </r>
  </si>
  <si>
    <r>
      <t xml:space="preserve">Fold Change </t>
    </r>
    <r>
      <rPr>
        <b/>
        <i/>
        <sz val="11"/>
        <color theme="1"/>
        <rFont val="Calibri"/>
        <family val="2"/>
        <scheme val="minor"/>
      </rPr>
      <t>shh</t>
    </r>
    <r>
      <rPr>
        <b/>
        <sz val="11"/>
        <color theme="1"/>
        <rFont val="Calibri"/>
        <family val="2"/>
        <scheme val="minor"/>
      </rPr>
      <t xml:space="preserve"> Expression Fin Bud qRT-PCR</t>
    </r>
  </si>
  <si>
    <r>
      <t>kcnk5b</t>
    </r>
    <r>
      <rPr>
        <b/>
        <sz val="10"/>
        <rFont val="Arial"/>
        <family val="2"/>
      </rPr>
      <t xml:space="preserve">
+24μM STO</t>
    </r>
  </si>
  <si>
    <t>non-tg
+24μM STO</t>
  </si>
  <si>
    <t>non-tg     +DMSO</t>
  </si>
  <si>
    <r>
      <t xml:space="preserve">kcnk5b    </t>
    </r>
    <r>
      <rPr>
        <b/>
        <sz val="10"/>
        <rFont val="Arial"/>
        <family val="2"/>
      </rPr>
      <t>+DMSO</t>
    </r>
  </si>
  <si>
    <r>
      <rPr>
        <b/>
        <i/>
        <sz val="11"/>
        <color theme="1"/>
        <rFont val="Calibri"/>
        <family val="2"/>
        <scheme val="minor"/>
      </rPr>
      <t>shh</t>
    </r>
    <r>
      <rPr>
        <b/>
        <sz val="11"/>
        <color theme="1"/>
        <rFont val="Calibri"/>
        <family val="2"/>
        <scheme val="minor"/>
      </rPr>
      <t xml:space="preserve"> Expression Area (Pixel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>)</t>
    </r>
  </si>
  <si>
    <r>
      <t>Non-Tg
+24</t>
    </r>
    <r>
      <rPr>
        <b/>
        <sz val="10"/>
        <rFont val="Calibri"/>
        <family val="2"/>
      </rPr>
      <t>µ</t>
    </r>
    <r>
      <rPr>
        <b/>
        <sz val="10"/>
        <rFont val="Arial"/>
        <family val="2"/>
      </rPr>
      <t>M STO</t>
    </r>
  </si>
  <si>
    <r>
      <t>kcnk5b</t>
    </r>
    <r>
      <rPr>
        <b/>
        <sz val="10"/>
        <rFont val="Arial"/>
        <family val="2"/>
      </rPr>
      <t>-Tg
+24µM STO</t>
    </r>
  </si>
  <si>
    <r>
      <t>kcnk5b</t>
    </r>
    <r>
      <rPr>
        <b/>
        <sz val="10"/>
        <rFont val="Arial"/>
        <family val="2"/>
      </rPr>
      <t>-Tg
+DMSO</t>
    </r>
  </si>
  <si>
    <t>kcnk5b-GFP
+DMSO</t>
  </si>
  <si>
    <t>Kcnk5b-GFP
+0.2μM STO-609</t>
  </si>
  <si>
    <t>Kcnk5b-GFP
+0.5μM STO-609</t>
  </si>
  <si>
    <t>Kcnk5b-GFP
+1μM STO-609</t>
  </si>
  <si>
    <t>Kcnk5b-GFP
+1.5μM STO-609</t>
  </si>
  <si>
    <t>SHH Expression in HEK293 qRT-PCR</t>
  </si>
  <si>
    <t>shh area</t>
  </si>
  <si>
    <t>fin bud area</t>
  </si>
  <si>
    <t>ratio</t>
  </si>
  <si>
    <t>Fin Bud Area</t>
  </si>
  <si>
    <t>Eye Area</t>
  </si>
  <si>
    <t>Fin Bud Area-to-Eye Area Ratio</t>
  </si>
  <si>
    <r>
      <rPr>
        <i/>
        <sz val="10"/>
        <rFont val="Arial"/>
        <family val="2"/>
      </rPr>
      <t>camkk1b</t>
    </r>
    <r>
      <rPr>
        <sz val="10"/>
        <rFont val="Arial"/>
        <family val="2"/>
      </rPr>
      <t>-mCherry</t>
    </r>
  </si>
  <si>
    <t>shh</t>
    <phoneticPr fontId="1" type="noConversion"/>
  </si>
  <si>
    <t>mcherry</t>
    <phoneticPr fontId="1" type="noConversion"/>
  </si>
  <si>
    <t>CT</t>
    <phoneticPr fontId="1" type="noConversion"/>
  </si>
  <si>
    <t>CT mean</t>
    <phoneticPr fontId="1" type="noConversion"/>
  </si>
  <si>
    <t>delta CT mean</t>
    <phoneticPr fontId="1" type="noConversion"/>
  </si>
  <si>
    <t>camkk1b-mcherry</t>
    <phoneticPr fontId="1" type="noConversion"/>
  </si>
  <si>
    <t>delta CT</t>
    <phoneticPr fontId="1" type="noConversion"/>
  </si>
  <si>
    <t>minus delta CT</t>
    <phoneticPr fontId="1" type="noConversion"/>
  </si>
  <si>
    <t>fold change</t>
    <phoneticPr fontId="1" type="noConversion"/>
  </si>
  <si>
    <t>expreiment group 1</t>
  </si>
  <si>
    <t>gapdh</t>
    <phoneticPr fontId="1" type="noConversion"/>
  </si>
  <si>
    <t>experiment group 2</t>
  </si>
  <si>
    <t>experiment group 3</t>
  </si>
  <si>
    <t>experiment group 4</t>
  </si>
  <si>
    <t>CaMKK2-mcherry</t>
  </si>
  <si>
    <t>Experimental Group 1</t>
  </si>
  <si>
    <t>Experimental Group 2</t>
  </si>
  <si>
    <t>Experimental group 3</t>
  </si>
  <si>
    <t>Experimental Group 4</t>
  </si>
  <si>
    <t>Experimental Group 5</t>
  </si>
  <si>
    <t>sto-609 for fin bud</t>
  </si>
  <si>
    <t>CT</t>
  </si>
  <si>
    <t>CT mean</t>
  </si>
  <si>
    <t>delta CT mean</t>
  </si>
  <si>
    <t>delta CT</t>
  </si>
  <si>
    <t>minus delta CT</t>
  </si>
  <si>
    <t>fold change</t>
  </si>
  <si>
    <t>ef1a</t>
  </si>
  <si>
    <t>shh</t>
  </si>
  <si>
    <t>non-Tg + DMSO</t>
  </si>
  <si>
    <t>Non-Tg + 24um STO</t>
  </si>
  <si>
    <t>kcnk5b-Tg + DMSO</t>
  </si>
  <si>
    <t>kcnk5b-Tg + 24um STO</t>
  </si>
  <si>
    <t>sto-609 for hek cells</t>
  </si>
  <si>
    <t>dmso-GFP</t>
  </si>
  <si>
    <t>dmso-KC-GFP</t>
  </si>
  <si>
    <t>KC-GFP0.2uM</t>
  </si>
  <si>
    <t>KC-GFP-0.5uM</t>
  </si>
  <si>
    <t>KC-GFP-1uM</t>
  </si>
  <si>
    <t>KC-GFP-1.5uM</t>
  </si>
  <si>
    <t>gapdh</t>
  </si>
  <si>
    <t>Experimental group 1</t>
  </si>
  <si>
    <t>Experimetnal Group 2</t>
  </si>
  <si>
    <t>experimental Group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</si>
</sst>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64" formatCode="0.000000"/>
    <numFmt numFmtId="165" formatCode="#,##0.000"/>
    <numFmt numFmtId="166" formatCode="#,##0.0000000000000_ "/>
    <numFmt numFmtId="167" formatCode="#,##0.000000000000000_ "/>
    <numFmt numFmtId="168" formatCode="#,##0.00000000000000_ "/>
    <numFmt numFmtId="169" formatCode="#,##0.000000000000_ "/>
    <numFmt numFmtId="170" formatCode="#,##0.000000000_ "/>
    <numFmt numFmtId="171" formatCode="#,##0.00000000_ "/>
    <numFmt numFmtId="172" formatCode="#,##0.0000000_ "/>
    <numFmt numFmtId="173" formatCode="#,##0.000000_ "/>
  </numFmts>
  <fonts count="1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i/>
      <sz val="11"/>
      <color theme="1"/>
      <name val="Calibri"/>
      <family val="2"/>
      <scheme val="minor"/>
    </font>
    <font>
      <b/>
      <i/>
      <sz val="10"/>
      <name val="Arial"/>
      <family val="2"/>
    </font>
    <font>
      <b/>
      <vertAlign val="superscript"/>
      <sz val="11"/>
      <color theme="1"/>
      <name val="Calibri"/>
      <family val="2"/>
      <scheme val="minor"/>
    </font>
    <font>
      <b/>
      <sz val="10"/>
      <name val="Calibri"/>
      <family val="2"/>
    </font>
    <font>
      <b/>
      <sz val="12"/>
      <color theme="1"/>
      <name val="Calibri"/>
      <family val="2"/>
      <scheme val="minor"/>
    </font>
    <font>
      <sz val="10"/>
      <name val="Arial"/>
      <family val="2"/>
    </font>
    <font>
      <i/>
      <sz val="10"/>
      <name val="Arial"/>
      <family val="2"/>
    </font>
    <font>
      <sz val="11"/>
      <color rgb="FF000000"/>
      <name val="Calibri"/>
      <family val="4"/>
      <charset val="134"/>
      <scheme val="minor"/>
    </font>
    <font>
      <sz val="12"/>
      <color rgb="FF000000"/>
      <name val="Calibri"/>
      <family val="4"/>
      <charset val="134"/>
      <scheme val="minor"/>
    </font>
    <font>
      <sz val="12"/>
      <color theme="1"/>
      <name val="Calibri"/>
      <family val="2"/>
      <charset val="134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4" fillId="0" borderId="0">
      <alignment vertical="center"/>
    </xf>
  </cellStyleXfs>
  <cellXfs count="189">
    <xf numFmtId="0" fontId="0" fillId="0" borderId="0" xfId="0"/>
    <xf numFmtId="0" fontId="3" fillId="0" borderId="2" xfId="0" applyFont="1" applyBorder="1" applyAlignment="1">
      <alignment horizontal="center" wrapText="1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4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4" fillId="0" borderId="4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0" fillId="0" borderId="7" xfId="0" applyBorder="1"/>
    <xf numFmtId="0" fontId="0" fillId="0" borderId="9" xfId="0" applyBorder="1"/>
    <xf numFmtId="0" fontId="6" fillId="0" borderId="3" xfId="0" applyFont="1" applyBorder="1" applyAlignment="1">
      <alignment horizontal="center" wrapText="1"/>
    </xf>
    <xf numFmtId="0" fontId="6" fillId="0" borderId="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0" fillId="0" borderId="14" xfId="0" applyBorder="1"/>
    <xf numFmtId="0" fontId="0" fillId="0" borderId="15" xfId="0" applyBorder="1"/>
    <xf numFmtId="0" fontId="2" fillId="0" borderId="5" xfId="0" applyFont="1" applyBorder="1"/>
    <xf numFmtId="0" fontId="2" fillId="0" borderId="6" xfId="0" applyFont="1" applyBorder="1"/>
    <xf numFmtId="0" fontId="2" fillId="0" borderId="0" xfId="0" applyFont="1" applyBorder="1"/>
    <xf numFmtId="0" fontId="2" fillId="0" borderId="8" xfId="0" applyFont="1" applyBorder="1"/>
    <xf numFmtId="0" fontId="2" fillId="0" borderId="10" xfId="0" applyFont="1" applyBorder="1"/>
    <xf numFmtId="0" fontId="2" fillId="0" borderId="11" xfId="0" applyFont="1" applyBorder="1"/>
    <xf numFmtId="0" fontId="6" fillId="0" borderId="12" xfId="0" applyFont="1" applyBorder="1" applyAlignment="1">
      <alignment horizontal="center"/>
    </xf>
    <xf numFmtId="0" fontId="6" fillId="0" borderId="12" xfId="0" applyFont="1" applyBorder="1" applyAlignment="1">
      <alignment horizontal="center" vertical="center" wrapText="1"/>
    </xf>
    <xf numFmtId="0" fontId="2" fillId="0" borderId="13" xfId="0" applyFont="1" applyBorder="1"/>
    <xf numFmtId="0" fontId="2" fillId="0" borderId="14" xfId="0" applyFont="1" applyBorder="1"/>
    <xf numFmtId="0" fontId="2" fillId="0" borderId="15" xfId="0" applyFont="1" applyBorder="1"/>
    <xf numFmtId="0" fontId="6" fillId="0" borderId="12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10" fillId="0" borderId="6" xfId="0" applyFont="1" applyBorder="1"/>
    <xf numFmtId="0" fontId="10" fillId="0" borderId="7" xfId="0" applyFont="1" applyBorder="1"/>
    <xf numFmtId="0" fontId="10" fillId="0" borderId="8" xfId="0" applyFont="1" applyBorder="1"/>
    <xf numFmtId="0" fontId="10" fillId="0" borderId="9" xfId="0" applyFont="1" applyBorder="1"/>
    <xf numFmtId="0" fontId="10" fillId="0" borderId="11" xfId="0" applyFont="1" applyBorder="1"/>
    <xf numFmtId="0" fontId="10" fillId="0" borderId="13" xfId="0" applyFont="1" applyBorder="1"/>
    <xf numFmtId="0" fontId="10" fillId="0" borderId="14" xfId="0" applyFont="1" applyBorder="1"/>
    <xf numFmtId="0" fontId="10" fillId="0" borderId="15" xfId="0" applyFont="1" applyBorder="1"/>
    <xf numFmtId="0" fontId="0" fillId="0" borderId="0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10" fillId="0" borderId="7" xfId="0" applyFont="1" applyFill="1" applyBorder="1"/>
    <xf numFmtId="0" fontId="10" fillId="0" borderId="9" xfId="0" applyFont="1" applyFill="1" applyBorder="1"/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164" fontId="10" fillId="0" borderId="4" xfId="0" applyNumberFormat="1" applyFont="1" applyBorder="1"/>
    <xf numFmtId="164" fontId="10" fillId="0" borderId="7" xfId="0" applyNumberFormat="1" applyFont="1" applyBorder="1"/>
    <xf numFmtId="0" fontId="0" fillId="0" borderId="0" xfId="0" applyFill="1"/>
    <xf numFmtId="0" fontId="2" fillId="0" borderId="14" xfId="0" applyFont="1" applyFill="1" applyBorder="1"/>
    <xf numFmtId="0" fontId="2" fillId="0" borderId="7" xfId="0" applyFont="1" applyFill="1" applyBorder="1"/>
    <xf numFmtId="0" fontId="1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0" xfId="0" applyAlignment="1">
      <alignment vertical="center"/>
    </xf>
    <xf numFmtId="165" fontId="0" fillId="0" borderId="0" xfId="0" applyNumberFormat="1" applyAlignment="1"/>
    <xf numFmtId="165" fontId="0" fillId="0" borderId="0" xfId="0" applyNumberFormat="1" applyAlignment="1">
      <alignment vertical="center"/>
    </xf>
    <xf numFmtId="0" fontId="0" fillId="0" borderId="4" xfId="0" applyBorder="1" applyAlignment="1">
      <alignment vertical="center"/>
    </xf>
    <xf numFmtId="165" fontId="0" fillId="0" borderId="5" xfId="0" applyNumberFormat="1" applyBorder="1" applyAlignment="1"/>
    <xf numFmtId="165" fontId="12" fillId="0" borderId="5" xfId="0" applyNumberFormat="1" applyFont="1" applyBorder="1" applyAlignment="1"/>
    <xf numFmtId="0" fontId="0" fillId="0" borderId="5" xfId="0" applyBorder="1" applyAlignment="1">
      <alignment vertical="center"/>
    </xf>
    <xf numFmtId="165" fontId="0" fillId="0" borderId="5" xfId="0" applyNumberFormat="1" applyBorder="1" applyAlignment="1">
      <alignment vertical="center"/>
    </xf>
    <xf numFmtId="165" fontId="2" fillId="0" borderId="5" xfId="0" applyNumberFormat="1" applyFont="1" applyBorder="1" applyAlignment="1"/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165" fontId="0" fillId="0" borderId="0" xfId="0" applyNumberFormat="1" applyBorder="1" applyAlignment="1"/>
    <xf numFmtId="165" fontId="12" fillId="0" borderId="0" xfId="0" applyNumberFormat="1" applyFont="1" applyBorder="1" applyAlignment="1"/>
    <xf numFmtId="0" fontId="0" fillId="0" borderId="0" xfId="0" applyBorder="1" applyAlignment="1">
      <alignment vertical="center"/>
    </xf>
    <xf numFmtId="165" fontId="2" fillId="0" borderId="0" xfId="0" applyNumberFormat="1" applyFont="1" applyBorder="1" applyAlignment="1"/>
    <xf numFmtId="0" fontId="0" fillId="0" borderId="8" xfId="0" applyBorder="1" applyAlignment="1">
      <alignment vertical="center"/>
    </xf>
    <xf numFmtId="165" fontId="0" fillId="0" borderId="0" xfId="0" applyNumberFormat="1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165" fontId="0" fillId="0" borderId="10" xfId="0" applyNumberFormat="1" applyBorder="1" applyAlignment="1"/>
    <xf numFmtId="165" fontId="2" fillId="0" borderId="10" xfId="0" applyNumberFormat="1" applyFont="1" applyBorder="1" applyAlignment="1"/>
    <xf numFmtId="165" fontId="12" fillId="0" borderId="10" xfId="0" applyNumberFormat="1" applyFont="1" applyBorder="1" applyAlignment="1"/>
    <xf numFmtId="169" fontId="0" fillId="0" borderId="0" xfId="0" applyNumberFormat="1" applyBorder="1" applyAlignment="1">
      <alignment vertical="center"/>
    </xf>
    <xf numFmtId="169" fontId="0" fillId="0" borderId="10" xfId="0" applyNumberFormat="1" applyBorder="1" applyAlignment="1">
      <alignment vertical="center"/>
    </xf>
    <xf numFmtId="169" fontId="0" fillId="0" borderId="5" xfId="0" applyNumberFormat="1" applyBorder="1" applyAlignment="1">
      <alignment vertical="center"/>
    </xf>
    <xf numFmtId="170" fontId="0" fillId="0" borderId="0" xfId="0" applyNumberFormat="1" applyBorder="1" applyAlignment="1">
      <alignment vertical="center"/>
    </xf>
    <xf numFmtId="170" fontId="0" fillId="0" borderId="10" xfId="0" applyNumberFormat="1" applyBorder="1" applyAlignment="1">
      <alignment vertical="center"/>
    </xf>
    <xf numFmtId="171" fontId="0" fillId="0" borderId="0" xfId="0" applyNumberFormat="1" applyBorder="1" applyAlignment="1">
      <alignment vertical="center"/>
    </xf>
    <xf numFmtId="171" fontId="0" fillId="0" borderId="10" xfId="0" applyNumberFormat="1" applyBorder="1" applyAlignment="1">
      <alignment vertical="center"/>
    </xf>
    <xf numFmtId="171" fontId="0" fillId="0" borderId="5" xfId="0" applyNumberFormat="1" applyBorder="1" applyAlignment="1">
      <alignment vertical="center"/>
    </xf>
    <xf numFmtId="172" fontId="0" fillId="0" borderId="0" xfId="0" applyNumberFormat="1" applyBorder="1" applyAlignment="1">
      <alignment vertical="center"/>
    </xf>
    <xf numFmtId="172" fontId="0" fillId="0" borderId="10" xfId="0" applyNumberFormat="1" applyBorder="1" applyAlignment="1">
      <alignment vertical="center"/>
    </xf>
    <xf numFmtId="172" fontId="0" fillId="0" borderId="5" xfId="0" applyNumberFormat="1" applyBorder="1" applyAlignment="1">
      <alignment vertical="center"/>
    </xf>
    <xf numFmtId="173" fontId="0" fillId="0" borderId="0" xfId="0" applyNumberFormat="1" applyBorder="1" applyAlignment="1">
      <alignment vertical="center"/>
    </xf>
    <xf numFmtId="173" fontId="0" fillId="0" borderId="10" xfId="0" applyNumberFormat="1" applyBorder="1" applyAlignment="1">
      <alignment vertical="center"/>
    </xf>
    <xf numFmtId="173" fontId="0" fillId="0" borderId="5" xfId="0" applyNumberFormat="1" applyBorder="1" applyAlignment="1">
      <alignment vertical="center"/>
    </xf>
    <xf numFmtId="169" fontId="0" fillId="0" borderId="6" xfId="0" applyNumberFormat="1" applyBorder="1" applyAlignment="1">
      <alignment vertical="center"/>
    </xf>
    <xf numFmtId="169" fontId="0" fillId="0" borderId="8" xfId="0" applyNumberFormat="1" applyBorder="1" applyAlignment="1">
      <alignment vertical="center"/>
    </xf>
    <xf numFmtId="169" fontId="0" fillId="0" borderId="11" xfId="0" applyNumberFormat="1" applyBorder="1" applyAlignment="1">
      <alignment vertical="center"/>
    </xf>
    <xf numFmtId="170" fontId="0" fillId="0" borderId="8" xfId="0" applyNumberFormat="1" applyBorder="1" applyAlignment="1">
      <alignment vertical="center"/>
    </xf>
    <xf numFmtId="170" fontId="0" fillId="0" borderId="11" xfId="0" applyNumberFormat="1" applyBorder="1" applyAlignment="1">
      <alignment vertical="center"/>
    </xf>
    <xf numFmtId="171" fontId="0" fillId="0" borderId="6" xfId="0" applyNumberFormat="1" applyBorder="1" applyAlignment="1">
      <alignment vertical="center"/>
    </xf>
    <xf numFmtId="171" fontId="0" fillId="0" borderId="8" xfId="0" applyNumberFormat="1" applyBorder="1" applyAlignment="1">
      <alignment vertical="center"/>
    </xf>
    <xf numFmtId="171" fontId="0" fillId="0" borderId="11" xfId="0" applyNumberFormat="1" applyBorder="1" applyAlignment="1">
      <alignment vertical="center"/>
    </xf>
    <xf numFmtId="165" fontId="13" fillId="0" borderId="5" xfId="0" applyNumberFormat="1" applyFont="1" applyBorder="1" applyAlignment="1"/>
    <xf numFmtId="165" fontId="13" fillId="0" borderId="0" xfId="0" applyNumberFormat="1" applyFont="1" applyBorder="1" applyAlignment="1"/>
    <xf numFmtId="165" fontId="13" fillId="0" borderId="10" xfId="0" applyNumberFormat="1" applyFont="1" applyBorder="1" applyAlignment="1"/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14" fillId="0" borderId="0" xfId="1">
      <alignment vertical="center"/>
    </xf>
    <xf numFmtId="0" fontId="14" fillId="0" borderId="4" xfId="1" applyBorder="1">
      <alignment vertical="center"/>
    </xf>
    <xf numFmtId="165" fontId="14" fillId="0" borderId="5" xfId="1" applyNumberFormat="1" applyBorder="1" applyAlignment="1"/>
    <xf numFmtId="0" fontId="14" fillId="0" borderId="5" xfId="1" applyBorder="1">
      <alignment vertical="center"/>
    </xf>
    <xf numFmtId="165" fontId="14" fillId="0" borderId="5" xfId="1" applyNumberFormat="1" applyBorder="1">
      <alignment vertical="center"/>
    </xf>
    <xf numFmtId="165" fontId="12" fillId="0" borderId="5" xfId="1" applyNumberFormat="1" applyFont="1" applyBorder="1" applyAlignment="1"/>
    <xf numFmtId="0" fontId="14" fillId="0" borderId="6" xfId="1" applyBorder="1">
      <alignment vertical="center"/>
    </xf>
    <xf numFmtId="0" fontId="14" fillId="0" borderId="7" xfId="1" applyBorder="1">
      <alignment vertical="center"/>
    </xf>
    <xf numFmtId="165" fontId="14" fillId="0" borderId="0" xfId="1" applyNumberFormat="1" applyBorder="1" applyAlignment="1"/>
    <xf numFmtId="0" fontId="14" fillId="0" borderId="0" xfId="1" applyBorder="1">
      <alignment vertical="center"/>
    </xf>
    <xf numFmtId="165" fontId="12" fillId="0" borderId="0" xfId="1" applyNumberFormat="1" applyFont="1" applyBorder="1" applyAlignment="1"/>
    <xf numFmtId="0" fontId="14" fillId="0" borderId="8" xfId="1" applyBorder="1">
      <alignment vertical="center"/>
    </xf>
    <xf numFmtId="165" fontId="14" fillId="0" borderId="0" xfId="1" applyNumberFormat="1" applyBorder="1">
      <alignment vertical="center"/>
    </xf>
    <xf numFmtId="166" fontId="14" fillId="0" borderId="0" xfId="1" applyNumberFormat="1" applyBorder="1">
      <alignment vertical="center"/>
    </xf>
    <xf numFmtId="167" fontId="14" fillId="0" borderId="0" xfId="1" applyNumberFormat="1" applyBorder="1">
      <alignment vertical="center"/>
    </xf>
    <xf numFmtId="167" fontId="14" fillId="0" borderId="8" xfId="1" applyNumberFormat="1" applyBorder="1">
      <alignment vertical="center"/>
    </xf>
    <xf numFmtId="166" fontId="14" fillId="0" borderId="8" xfId="1" applyNumberFormat="1" applyBorder="1">
      <alignment vertical="center"/>
    </xf>
    <xf numFmtId="165" fontId="2" fillId="0" borderId="0" xfId="1" applyNumberFormat="1" applyFont="1" applyBorder="1" applyAlignment="1"/>
    <xf numFmtId="0" fontId="14" fillId="0" borderId="9" xfId="1" applyBorder="1">
      <alignment vertical="center"/>
    </xf>
    <xf numFmtId="0" fontId="14" fillId="0" borderId="10" xfId="1" applyBorder="1">
      <alignment vertical="center"/>
    </xf>
    <xf numFmtId="165" fontId="14" fillId="0" borderId="10" xfId="1" applyNumberFormat="1" applyBorder="1" applyAlignment="1"/>
    <xf numFmtId="166" fontId="14" fillId="0" borderId="10" xfId="1" applyNumberFormat="1" applyBorder="1">
      <alignment vertical="center"/>
    </xf>
    <xf numFmtId="166" fontId="14" fillId="0" borderId="11" xfId="1" applyNumberFormat="1" applyBorder="1">
      <alignment vertical="center"/>
    </xf>
    <xf numFmtId="165" fontId="2" fillId="0" borderId="10" xfId="1" applyNumberFormat="1" applyFont="1" applyBorder="1" applyAlignment="1"/>
    <xf numFmtId="169" fontId="14" fillId="0" borderId="0" xfId="1" applyNumberFormat="1" applyBorder="1">
      <alignment vertical="center"/>
    </xf>
    <xf numFmtId="169" fontId="14" fillId="0" borderId="10" xfId="1" applyNumberFormat="1" applyBorder="1">
      <alignment vertical="center"/>
    </xf>
    <xf numFmtId="169" fontId="0" fillId="0" borderId="0" xfId="0" applyNumberFormat="1"/>
    <xf numFmtId="169" fontId="14" fillId="0" borderId="5" xfId="1" applyNumberFormat="1" applyBorder="1">
      <alignment vertical="center"/>
    </xf>
    <xf numFmtId="169" fontId="14" fillId="0" borderId="8" xfId="1" applyNumberFormat="1" applyBorder="1">
      <alignment vertical="center"/>
    </xf>
    <xf numFmtId="169" fontId="14" fillId="0" borderId="11" xfId="1" applyNumberFormat="1" applyBorder="1">
      <alignment vertical="center"/>
    </xf>
    <xf numFmtId="165" fontId="14" fillId="0" borderId="7" xfId="1" applyNumberFormat="1" applyBorder="1" applyAlignment="1"/>
    <xf numFmtId="0" fontId="14" fillId="0" borderId="0" xfId="1">
      <alignment vertical="center"/>
    </xf>
    <xf numFmtId="168" fontId="14" fillId="0" borderId="8" xfId="1" applyNumberFormat="1" applyBorder="1">
      <alignment vertical="center"/>
    </xf>
    <xf numFmtId="168" fontId="14" fillId="0" borderId="11" xfId="1" applyNumberFormat="1" applyBorder="1">
      <alignment vertical="center"/>
    </xf>
    <xf numFmtId="0" fontId="13" fillId="0" borderId="4" xfId="1" applyFont="1" applyBorder="1">
      <alignment vertical="center"/>
    </xf>
    <xf numFmtId="0" fontId="13" fillId="0" borderId="5" xfId="1" applyFont="1" applyBorder="1">
      <alignment vertical="center"/>
    </xf>
    <xf numFmtId="0" fontId="13" fillId="0" borderId="6" xfId="1" applyFont="1" applyBorder="1">
      <alignment vertical="center"/>
    </xf>
    <xf numFmtId="0" fontId="13" fillId="0" borderId="7" xfId="1" applyFont="1" applyBorder="1">
      <alignment vertical="center"/>
    </xf>
    <xf numFmtId="165" fontId="13" fillId="0" borderId="0" xfId="1" applyNumberFormat="1" applyFont="1" applyBorder="1">
      <alignment vertical="center"/>
    </xf>
    <xf numFmtId="0" fontId="13" fillId="0" borderId="0" xfId="1" applyFont="1" applyBorder="1">
      <alignment vertical="center"/>
    </xf>
    <xf numFmtId="0" fontId="13" fillId="0" borderId="8" xfId="1" applyFont="1" applyBorder="1">
      <alignment vertical="center"/>
    </xf>
    <xf numFmtId="0" fontId="13" fillId="0" borderId="9" xfId="1" applyFont="1" applyBorder="1">
      <alignment vertical="center"/>
    </xf>
    <xf numFmtId="0" fontId="13" fillId="0" borderId="10" xfId="1" applyFont="1" applyBorder="1">
      <alignment vertical="center"/>
    </xf>
    <xf numFmtId="165" fontId="13" fillId="0" borderId="5" xfId="1" applyNumberFormat="1" applyFont="1" applyBorder="1">
      <alignment vertical="center"/>
    </xf>
    <xf numFmtId="165" fontId="14" fillId="0" borderId="4" xfId="1" applyNumberFormat="1" applyBorder="1" applyAlignment="1"/>
    <xf numFmtId="165" fontId="2" fillId="0" borderId="5" xfId="1" applyNumberFormat="1" applyFont="1" applyBorder="1" applyAlignment="1"/>
    <xf numFmtId="0" fontId="14" fillId="0" borderId="13" xfId="1" applyBorder="1">
      <alignment vertical="center"/>
    </xf>
    <xf numFmtId="0" fontId="14" fillId="0" borderId="14" xfId="1" applyBorder="1">
      <alignment vertical="center"/>
    </xf>
    <xf numFmtId="0" fontId="14" fillId="0" borderId="15" xfId="1" applyBorder="1">
      <alignment vertical="center"/>
    </xf>
    <xf numFmtId="169" fontId="14" fillId="0" borderId="6" xfId="1" applyNumberFormat="1" applyBorder="1">
      <alignment vertical="center"/>
    </xf>
    <xf numFmtId="169" fontId="13" fillId="0" borderId="0" xfId="1" applyNumberFormat="1" applyFont="1" applyBorder="1">
      <alignment vertical="center"/>
    </xf>
    <xf numFmtId="169" fontId="13" fillId="0" borderId="8" xfId="1" applyNumberFormat="1" applyFont="1" applyBorder="1">
      <alignment vertical="center"/>
    </xf>
    <xf numFmtId="169" fontId="13" fillId="0" borderId="10" xfId="1" applyNumberFormat="1" applyFont="1" applyBorder="1">
      <alignment vertical="center"/>
    </xf>
    <xf numFmtId="169" fontId="13" fillId="0" borderId="11" xfId="1" applyNumberFormat="1" applyFont="1" applyBorder="1">
      <alignment vertical="center"/>
    </xf>
    <xf numFmtId="169" fontId="13" fillId="0" borderId="5" xfId="1" applyNumberFormat="1" applyFont="1" applyBorder="1">
      <alignment vertical="center"/>
    </xf>
    <xf numFmtId="169" fontId="13" fillId="0" borderId="6" xfId="1" applyNumberFormat="1" applyFont="1" applyBorder="1">
      <alignment vertical="center"/>
    </xf>
    <xf numFmtId="0" fontId="2" fillId="0" borderId="1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</cellXfs>
  <cellStyles count="2">
    <cellStyle name="Normal" xfId="0" builtinId="0"/>
    <cellStyle name="Normal 2" xfId="1" xr:uid="{00000000-0005-0000-0000-00002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222BD7-5E78-498F-87AD-EA71A01EC1ED}">
  <dimension ref="B2:AU42"/>
  <sheetViews>
    <sheetView tabSelected="1" zoomScale="69" zoomScaleNormal="69" workbookViewId="0">
      <selection activeCell="C44" sqref="C44"/>
    </sheetView>
  </sheetViews>
  <sheetFormatPr defaultRowHeight="14.25"/>
  <cols>
    <col min="2" max="7" width="20.06640625" customWidth="1"/>
    <col min="11" max="11" width="16.73046875" bestFit="1" customWidth="1"/>
    <col min="12" max="12" width="16.33203125" bestFit="1" customWidth="1"/>
    <col min="13" max="14" width="15.6640625" bestFit="1" customWidth="1"/>
    <col min="19" max="19" width="16.73046875" bestFit="1" customWidth="1"/>
    <col min="20" max="21" width="16.33203125" bestFit="1" customWidth="1"/>
    <col min="22" max="22" width="15.6640625" bestFit="1" customWidth="1"/>
    <col min="27" max="27" width="16.73046875" bestFit="1" customWidth="1"/>
    <col min="28" max="29" width="16.33203125" bestFit="1" customWidth="1"/>
    <col min="30" max="30" width="15.6640625" bestFit="1" customWidth="1"/>
    <col min="35" max="35" width="16.73046875" bestFit="1" customWidth="1"/>
    <col min="36" max="37" width="16.33203125" bestFit="1" customWidth="1"/>
    <col min="38" max="38" width="15.6640625" bestFit="1" customWidth="1"/>
    <col min="43" max="43" width="16.73046875" bestFit="1" customWidth="1"/>
    <col min="44" max="45" width="16.33203125" bestFit="1" customWidth="1"/>
    <col min="46" max="46" width="15.6640625" bestFit="1" customWidth="1"/>
  </cols>
  <sheetData>
    <row r="2" spans="2:7" ht="14.65" thickBot="1"/>
    <row r="3" spans="2:7" ht="14.65" thickBot="1">
      <c r="B3" s="183" t="s">
        <v>25</v>
      </c>
      <c r="C3" s="184"/>
      <c r="D3" s="184"/>
      <c r="E3" s="184"/>
      <c r="F3" s="184"/>
      <c r="G3" s="185"/>
    </row>
    <row r="4" spans="2:7" ht="26.65" thickBot="1">
      <c r="B4" s="9" t="s">
        <v>1</v>
      </c>
      <c r="C4" s="19" t="s">
        <v>20</v>
      </c>
      <c r="D4" s="10" t="s">
        <v>21</v>
      </c>
      <c r="E4" s="19" t="s">
        <v>22</v>
      </c>
      <c r="F4" s="10" t="s">
        <v>23</v>
      </c>
      <c r="G4" s="19" t="s">
        <v>24</v>
      </c>
    </row>
    <row r="5" spans="2:7">
      <c r="B5" s="2">
        <v>1</v>
      </c>
      <c r="C5" s="20">
        <v>2.4096728519869002</v>
      </c>
      <c r="D5" s="3">
        <v>0.95340278704777504</v>
      </c>
      <c r="E5" s="20">
        <v>1.2550366919267699</v>
      </c>
      <c r="F5" s="3">
        <v>0.93265556413966899</v>
      </c>
      <c r="G5" s="20">
        <v>1.01037866086588</v>
      </c>
    </row>
    <row r="6" spans="2:7">
      <c r="B6" s="4">
        <v>1</v>
      </c>
      <c r="C6" s="21">
        <v>3.4843702088510198</v>
      </c>
      <c r="D6" s="5">
        <v>1.10652922267567</v>
      </c>
      <c r="E6" s="21">
        <v>1.8745955141751001</v>
      </c>
      <c r="F6" s="5">
        <v>1.2293565311599799</v>
      </c>
      <c r="G6" s="21">
        <v>0.79146074869757999</v>
      </c>
    </row>
    <row r="7" spans="2:7">
      <c r="B7" s="4">
        <v>1</v>
      </c>
      <c r="C7" s="21">
        <v>2.68484954693028</v>
      </c>
      <c r="D7" s="5">
        <v>1.68336517606873</v>
      </c>
      <c r="E7" s="21">
        <v>1.45028674291791</v>
      </c>
      <c r="F7" s="5">
        <v>1.4672165630220999</v>
      </c>
      <c r="G7" s="21">
        <v>1.22432301800467</v>
      </c>
    </row>
    <row r="8" spans="2:7">
      <c r="B8" s="4">
        <v>1</v>
      </c>
      <c r="C8" s="182">
        <v>1.688470549119</v>
      </c>
      <c r="D8" s="5">
        <v>0.87596046497720004</v>
      </c>
      <c r="E8" s="182">
        <v>2.6183515617283</v>
      </c>
      <c r="F8" s="5">
        <v>0.63916355325843599</v>
      </c>
      <c r="G8" s="182">
        <v>0.40881490572431001</v>
      </c>
    </row>
    <row r="9" spans="2:7">
      <c r="B9" s="4">
        <v>1</v>
      </c>
      <c r="C9" s="182">
        <v>1.3702597419752001</v>
      </c>
      <c r="D9" s="5">
        <v>0.82526974875920001</v>
      </c>
      <c r="E9" s="182">
        <v>0.78168476145879995</v>
      </c>
      <c r="F9" s="5">
        <v>1.48478809647668</v>
      </c>
      <c r="G9" s="182">
        <v>0.65956424071772801</v>
      </c>
    </row>
    <row r="10" spans="2:7">
      <c r="B10" s="4">
        <v>1</v>
      </c>
      <c r="C10" s="182">
        <v>2.1479768496673</v>
      </c>
      <c r="D10" s="5">
        <v>0.58355383565569996</v>
      </c>
      <c r="E10" s="182">
        <v>0.87761422699830005</v>
      </c>
      <c r="F10" s="5">
        <v>0.44419253406653197</v>
      </c>
      <c r="G10" s="182">
        <v>0.88909962981837098</v>
      </c>
    </row>
    <row r="11" spans="2:7">
      <c r="B11" s="4">
        <v>1</v>
      </c>
      <c r="C11" s="21">
        <v>3.6558933865501899</v>
      </c>
      <c r="D11" s="5">
        <v>1.4717885921820399</v>
      </c>
      <c r="E11" s="21">
        <v>0.91763649995165097</v>
      </c>
      <c r="F11" s="5">
        <v>0.61124038449316698</v>
      </c>
      <c r="G11" s="21">
        <v>0.99321050959462298</v>
      </c>
    </row>
    <row r="12" spans="2:7">
      <c r="B12" s="4">
        <v>1</v>
      </c>
      <c r="C12" s="21">
        <v>4.6735899913594698</v>
      </c>
      <c r="D12" s="5">
        <v>2.1038632922278202</v>
      </c>
      <c r="E12" s="21">
        <v>0.86624651046597001</v>
      </c>
      <c r="F12" s="5">
        <v>1.22329884445357</v>
      </c>
      <c r="G12" s="21">
        <v>1.34028579408493</v>
      </c>
    </row>
    <row r="13" spans="2:7" ht="14.65" thickBot="1">
      <c r="B13" s="6">
        <v>1</v>
      </c>
      <c r="C13" s="22">
        <v>4.08352673702493</v>
      </c>
      <c r="D13" s="7">
        <v>1.2993460257862499</v>
      </c>
      <c r="E13" s="22">
        <v>1.44664796356752</v>
      </c>
      <c r="F13" s="7">
        <v>0.53463774271298903</v>
      </c>
      <c r="G13" s="22">
        <v>1.2494679175964001</v>
      </c>
    </row>
    <row r="18" spans="2:46" ht="14.65" thickBot="1"/>
    <row r="19" spans="2:46" ht="16.149999999999999" thickBot="1">
      <c r="B19" s="157" t="s">
        <v>66</v>
      </c>
      <c r="C19" s="127" t="s">
        <v>67</v>
      </c>
      <c r="D19" s="129" t="s">
        <v>54</v>
      </c>
      <c r="E19" s="129" t="s">
        <v>55</v>
      </c>
      <c r="F19" s="132" t="s">
        <v>56</v>
      </c>
      <c r="G19" s="157"/>
      <c r="H19" s="127" t="s">
        <v>68</v>
      </c>
      <c r="I19" s="129" t="s">
        <v>54</v>
      </c>
      <c r="J19" s="129" t="s">
        <v>55</v>
      </c>
      <c r="K19" s="129" t="s">
        <v>56</v>
      </c>
      <c r="L19" s="129" t="s">
        <v>57</v>
      </c>
      <c r="M19" s="129" t="s">
        <v>58</v>
      </c>
      <c r="N19" s="132" t="s">
        <v>59</v>
      </c>
      <c r="O19" s="157"/>
      <c r="P19" s="127" t="s">
        <v>69</v>
      </c>
      <c r="Q19" s="129" t="s">
        <v>54</v>
      </c>
      <c r="R19" s="129" t="s">
        <v>55</v>
      </c>
      <c r="S19" s="129" t="s">
        <v>56</v>
      </c>
      <c r="T19" s="129" t="s">
        <v>57</v>
      </c>
      <c r="U19" s="129" t="s">
        <v>58</v>
      </c>
      <c r="V19" s="132" t="s">
        <v>59</v>
      </c>
      <c r="W19" s="157"/>
      <c r="X19" s="127" t="s">
        <v>70</v>
      </c>
      <c r="Y19" s="129" t="s">
        <v>54</v>
      </c>
      <c r="Z19" s="129" t="s">
        <v>55</v>
      </c>
      <c r="AA19" s="129" t="s">
        <v>56</v>
      </c>
      <c r="AB19" s="129" t="s">
        <v>57</v>
      </c>
      <c r="AC19" s="129" t="s">
        <v>58</v>
      </c>
      <c r="AD19" s="132" t="s">
        <v>59</v>
      </c>
      <c r="AE19" s="157"/>
      <c r="AF19" s="160" t="s">
        <v>71</v>
      </c>
      <c r="AG19" s="161" t="s">
        <v>54</v>
      </c>
      <c r="AH19" s="161" t="s">
        <v>55</v>
      </c>
      <c r="AI19" s="161" t="s">
        <v>56</v>
      </c>
      <c r="AJ19" s="161" t="s">
        <v>57</v>
      </c>
      <c r="AK19" s="161" t="s">
        <v>58</v>
      </c>
      <c r="AL19" s="162" t="s">
        <v>59</v>
      </c>
      <c r="AM19" s="157"/>
      <c r="AN19" s="160" t="s">
        <v>72</v>
      </c>
      <c r="AO19" s="161" t="s">
        <v>54</v>
      </c>
      <c r="AP19" s="161" t="s">
        <v>55</v>
      </c>
      <c r="AQ19" s="161" t="s">
        <v>56</v>
      </c>
      <c r="AR19" s="161" t="s">
        <v>57</v>
      </c>
      <c r="AS19" s="161" t="s">
        <v>58</v>
      </c>
      <c r="AT19" s="162" t="s">
        <v>59</v>
      </c>
    </row>
    <row r="20" spans="2:46" ht="15.75">
      <c r="B20" s="127" t="s">
        <v>74</v>
      </c>
      <c r="C20" s="170" t="s">
        <v>73</v>
      </c>
      <c r="D20" s="128">
        <v>13.146717071533203</v>
      </c>
      <c r="E20" s="128">
        <v>13.160292625427246</v>
      </c>
      <c r="F20" s="132"/>
      <c r="G20" s="129"/>
      <c r="H20" s="127"/>
      <c r="I20" s="128">
        <v>12.815847396850586</v>
      </c>
      <c r="J20" s="130">
        <v>12.835789998372396</v>
      </c>
      <c r="K20" s="129"/>
      <c r="L20" s="129"/>
      <c r="M20" s="129"/>
      <c r="N20" s="132"/>
      <c r="O20" s="129"/>
      <c r="P20" s="127"/>
      <c r="Q20" s="171">
        <v>13.26</v>
      </c>
      <c r="R20" s="130">
        <v>13.086333333333334</v>
      </c>
      <c r="S20" s="129"/>
      <c r="T20" s="129"/>
      <c r="U20" s="129"/>
      <c r="V20" s="132"/>
      <c r="W20" s="129"/>
      <c r="X20" s="127"/>
      <c r="Y20" s="171">
        <v>13.234</v>
      </c>
      <c r="Z20" s="130">
        <v>13.126333333333335</v>
      </c>
      <c r="AA20" s="129"/>
      <c r="AB20" s="129"/>
      <c r="AC20" s="129"/>
      <c r="AD20" s="132"/>
      <c r="AE20" s="129"/>
      <c r="AF20" s="160"/>
      <c r="AG20" s="128">
        <v>13.277327537536621</v>
      </c>
      <c r="AH20" s="169">
        <v>13.161555608113607</v>
      </c>
      <c r="AI20" s="161"/>
      <c r="AJ20" s="161"/>
      <c r="AK20" s="161"/>
      <c r="AL20" s="162"/>
      <c r="AM20" s="129"/>
      <c r="AN20" s="160"/>
      <c r="AO20" s="128">
        <v>13.053718566894531</v>
      </c>
      <c r="AP20" s="169">
        <v>12.97931162516276</v>
      </c>
      <c r="AQ20" s="161"/>
      <c r="AR20" s="161"/>
      <c r="AS20" s="161"/>
      <c r="AT20" s="162"/>
    </row>
    <row r="21" spans="2:46" ht="15.75">
      <c r="B21" s="133"/>
      <c r="C21" s="156"/>
      <c r="D21" s="134">
        <v>13.25959300994873</v>
      </c>
      <c r="E21" s="134"/>
      <c r="F21" s="137"/>
      <c r="G21" s="135"/>
      <c r="H21" s="133"/>
      <c r="I21" s="134">
        <v>12.827191352844238</v>
      </c>
      <c r="J21" s="135"/>
      <c r="K21" s="135"/>
      <c r="L21" s="135"/>
      <c r="M21" s="135"/>
      <c r="N21" s="137"/>
      <c r="O21" s="135"/>
      <c r="P21" s="133"/>
      <c r="Q21" s="143">
        <v>13.006</v>
      </c>
      <c r="R21" s="135"/>
      <c r="S21" s="135"/>
      <c r="T21" s="135"/>
      <c r="U21" s="135"/>
      <c r="V21" s="137"/>
      <c r="W21" s="135"/>
      <c r="X21" s="133"/>
      <c r="Y21" s="143">
        <v>13.170999999999999</v>
      </c>
      <c r="Z21" s="135"/>
      <c r="AA21" s="135"/>
      <c r="AB21" s="135"/>
      <c r="AC21" s="135"/>
      <c r="AD21" s="137"/>
      <c r="AE21" s="135"/>
      <c r="AF21" s="163"/>
      <c r="AG21" s="134">
        <v>13.139155387878418</v>
      </c>
      <c r="AH21" s="165"/>
      <c r="AI21" s="165"/>
      <c r="AJ21" s="165"/>
      <c r="AK21" s="165"/>
      <c r="AL21" s="166"/>
      <c r="AM21" s="135"/>
      <c r="AN21" s="163"/>
      <c r="AO21" s="134">
        <v>13.007465362548828</v>
      </c>
      <c r="AP21" s="165"/>
      <c r="AQ21" s="165"/>
      <c r="AR21" s="165"/>
      <c r="AS21" s="165"/>
      <c r="AT21" s="166"/>
    </row>
    <row r="22" spans="2:46" ht="15.75">
      <c r="B22" s="133"/>
      <c r="C22" s="156"/>
      <c r="D22" s="134">
        <v>13.074567794799805</v>
      </c>
      <c r="E22" s="134"/>
      <c r="F22" s="137"/>
      <c r="G22" s="135"/>
      <c r="H22" s="133"/>
      <c r="I22" s="134">
        <v>12.864331245422363</v>
      </c>
      <c r="J22" s="135"/>
      <c r="K22" s="135"/>
      <c r="L22" s="135"/>
      <c r="M22" s="135"/>
      <c r="N22" s="137"/>
      <c r="O22" s="135"/>
      <c r="P22" s="133"/>
      <c r="Q22" s="143">
        <v>12.993</v>
      </c>
      <c r="R22" s="135"/>
      <c r="S22" s="135"/>
      <c r="T22" s="135"/>
      <c r="U22" s="135"/>
      <c r="V22" s="137"/>
      <c r="W22" s="135"/>
      <c r="X22" s="133"/>
      <c r="Y22" s="143">
        <v>12.974</v>
      </c>
      <c r="Z22" s="135"/>
      <c r="AA22" s="135"/>
      <c r="AB22" s="135"/>
      <c r="AC22" s="135"/>
      <c r="AD22" s="137"/>
      <c r="AE22" s="135"/>
      <c r="AF22" s="163"/>
      <c r="AG22" s="134">
        <v>13.068183898925781</v>
      </c>
      <c r="AH22" s="165"/>
      <c r="AI22" s="165"/>
      <c r="AJ22" s="165"/>
      <c r="AK22" s="165"/>
      <c r="AL22" s="166"/>
      <c r="AM22" s="135"/>
      <c r="AN22" s="163"/>
      <c r="AO22" s="134">
        <v>12.876750946044922</v>
      </c>
      <c r="AP22" s="165"/>
      <c r="AQ22" s="165"/>
      <c r="AR22" s="165"/>
      <c r="AS22" s="165"/>
      <c r="AT22" s="166"/>
    </row>
    <row r="23" spans="2:46" ht="15.75">
      <c r="B23" s="133"/>
      <c r="C23" s="133" t="s">
        <v>61</v>
      </c>
      <c r="D23" s="134">
        <v>30.623310089111328</v>
      </c>
      <c r="E23" s="138">
        <v>31.410755157470703</v>
      </c>
      <c r="F23" s="142">
        <v>18.250462532043457</v>
      </c>
      <c r="G23" s="135"/>
      <c r="H23" s="133"/>
      <c r="I23" s="134">
        <v>29.817415237426758</v>
      </c>
      <c r="J23" s="138">
        <v>29.58806037902832</v>
      </c>
      <c r="K23" s="150">
        <v>16.98162523905436</v>
      </c>
      <c r="L23" s="150">
        <v>-1.2688372929890974</v>
      </c>
      <c r="M23" s="150">
        <v>1.2688372929890974</v>
      </c>
      <c r="N23" s="154">
        <v>2.4096728519869006</v>
      </c>
      <c r="O23" s="135"/>
      <c r="P23" s="133"/>
      <c r="Q23" s="134">
        <v>31.405559539794922</v>
      </c>
      <c r="R23" s="138">
        <v>31.060534795125324</v>
      </c>
      <c r="S23" s="150">
        <v>18.319226206461586</v>
      </c>
      <c r="T23" s="150">
        <v>6.8763674418129028E-2</v>
      </c>
      <c r="U23" s="150">
        <v>-6.8763674418129028E-2</v>
      </c>
      <c r="V23" s="154">
        <v>0.9534547163985716</v>
      </c>
      <c r="W23" s="135"/>
      <c r="X23" s="133"/>
      <c r="Y23" s="134">
        <v>31.049150466918945</v>
      </c>
      <c r="Z23" s="138">
        <v>30.786664326985676</v>
      </c>
      <c r="AA23" s="150">
        <v>17.92281713358561</v>
      </c>
      <c r="AB23" s="150">
        <v>-0.32764539845784668</v>
      </c>
      <c r="AC23" s="150">
        <v>0.32764539845784668</v>
      </c>
      <c r="AD23" s="154">
        <v>1.2549634945647854</v>
      </c>
      <c r="AE23" s="135"/>
      <c r="AF23" s="163"/>
      <c r="AG23" s="143">
        <v>31.513000000000002</v>
      </c>
      <c r="AH23" s="164">
        <v>31.162000000000003</v>
      </c>
      <c r="AI23" s="176">
        <v>18.351444391886396</v>
      </c>
      <c r="AJ23" s="176">
        <v>0.10098185984293906</v>
      </c>
      <c r="AK23" s="176">
        <v>-0.10098185984293906</v>
      </c>
      <c r="AL23" s="177">
        <v>0.93239821015054958</v>
      </c>
      <c r="AM23" s="135"/>
      <c r="AN23" s="163"/>
      <c r="AO23" s="134">
        <v>31.214878082275391</v>
      </c>
      <c r="AP23" s="164">
        <v>31.23995081583659</v>
      </c>
      <c r="AQ23" s="176">
        <v>18.235566457112633</v>
      </c>
      <c r="AR23" s="176">
        <v>-1.4896074930824454E-2</v>
      </c>
      <c r="AS23" s="176">
        <v>1.4896074930824454E-2</v>
      </c>
      <c r="AT23" s="177">
        <v>1.0103786608658751</v>
      </c>
    </row>
    <row r="24" spans="2:46" ht="15.75">
      <c r="B24" s="133"/>
      <c r="C24" s="133"/>
      <c r="D24" s="134">
        <v>31.880722045898438</v>
      </c>
      <c r="E24" s="135"/>
      <c r="F24" s="158"/>
      <c r="G24" s="135"/>
      <c r="H24" s="133"/>
      <c r="I24" s="134">
        <v>29.285354614257813</v>
      </c>
      <c r="J24" s="135"/>
      <c r="K24" s="150">
        <v>16.449564615885414</v>
      </c>
      <c r="L24" s="150">
        <v>-1.8008979161580427</v>
      </c>
      <c r="M24" s="150">
        <v>1.8008979161580427</v>
      </c>
      <c r="N24" s="154">
        <v>3.4843702088510158</v>
      </c>
      <c r="O24" s="135"/>
      <c r="P24" s="133"/>
      <c r="Q24" s="134">
        <v>31.190675735473633</v>
      </c>
      <c r="R24" s="135"/>
      <c r="S24" s="150">
        <v>18.104342402140297</v>
      </c>
      <c r="T24" s="150">
        <v>-0.14612012990316003</v>
      </c>
      <c r="U24" s="150">
        <v>0.14612012990316003</v>
      </c>
      <c r="V24" s="154">
        <v>1.1065894924220501</v>
      </c>
      <c r="W24" s="135"/>
      <c r="X24" s="133"/>
      <c r="Y24" s="134">
        <v>30.470300674438477</v>
      </c>
      <c r="Z24" s="135"/>
      <c r="AA24" s="150">
        <v>17.343967341105142</v>
      </c>
      <c r="AB24" s="150">
        <v>-0.90649519093831543</v>
      </c>
      <c r="AC24" s="150">
        <v>0.90649519093831543</v>
      </c>
      <c r="AD24" s="154">
        <v>1.8744861823545289</v>
      </c>
      <c r="AE24" s="135"/>
      <c r="AF24" s="163"/>
      <c r="AG24" s="143">
        <v>31.114000000000001</v>
      </c>
      <c r="AH24" s="165"/>
      <c r="AI24" s="176">
        <v>17.952444391886395</v>
      </c>
      <c r="AJ24" s="176">
        <v>-0.29801814015706185</v>
      </c>
      <c r="AK24" s="176">
        <v>0.29801814015706185</v>
      </c>
      <c r="AL24" s="177">
        <v>1.2294543260686268</v>
      </c>
      <c r="AM24" s="135"/>
      <c r="AN24" s="163"/>
      <c r="AO24" s="134">
        <v>31.567184448242188</v>
      </c>
      <c r="AP24" s="165"/>
      <c r="AQ24" s="176">
        <v>18.587872823079429</v>
      </c>
      <c r="AR24" s="176">
        <v>0.33741029103597242</v>
      </c>
      <c r="AS24" s="176">
        <v>-0.33741029103597242</v>
      </c>
      <c r="AT24" s="177">
        <v>0.79146074869757943</v>
      </c>
    </row>
    <row r="25" spans="2:46" ht="16.149999999999999" thickBot="1">
      <c r="B25" s="144"/>
      <c r="C25" s="144"/>
      <c r="D25" s="146">
        <v>31.728233337402344</v>
      </c>
      <c r="E25" s="145"/>
      <c r="F25" s="159"/>
      <c r="G25" s="145"/>
      <c r="H25" s="144"/>
      <c r="I25" s="146">
        <v>29.661411285400391</v>
      </c>
      <c r="J25" s="145"/>
      <c r="K25" s="151">
        <v>16.825621287027992</v>
      </c>
      <c r="L25" s="151">
        <v>-1.4248412450154646</v>
      </c>
      <c r="M25" s="151">
        <v>1.4248412450154646</v>
      </c>
      <c r="N25" s="155">
        <v>2.6848495469302849</v>
      </c>
      <c r="O25" s="145"/>
      <c r="P25" s="144"/>
      <c r="Q25" s="146">
        <v>30.585369110107422</v>
      </c>
      <c r="R25" s="145"/>
      <c r="S25" s="151">
        <v>17.499035776774086</v>
      </c>
      <c r="T25" s="151">
        <v>-0.75142675526937097</v>
      </c>
      <c r="U25" s="151">
        <v>0.75142675526937097</v>
      </c>
      <c r="V25" s="155">
        <v>1.6834568645575154</v>
      </c>
      <c r="W25" s="145"/>
      <c r="X25" s="144"/>
      <c r="Y25" s="146">
        <v>30.840541839599609</v>
      </c>
      <c r="Z25" s="145"/>
      <c r="AA25" s="151">
        <v>17.714208506266274</v>
      </c>
      <c r="AB25" s="151">
        <v>-0.53625402577718262</v>
      </c>
      <c r="AC25" s="151">
        <v>0.53625402577718262</v>
      </c>
      <c r="AD25" s="155">
        <v>1.4502021580094486</v>
      </c>
      <c r="AE25" s="145"/>
      <c r="AF25" s="167"/>
      <c r="AG25" s="149">
        <v>30.859000000000002</v>
      </c>
      <c r="AH25" s="168"/>
      <c r="AI25" s="178">
        <v>17.697444391886393</v>
      </c>
      <c r="AJ25" s="178">
        <v>-0.55301814015706441</v>
      </c>
      <c r="AK25" s="178">
        <v>0.55301814015706441</v>
      </c>
      <c r="AL25" s="179">
        <v>1.4671517917226722</v>
      </c>
      <c r="AM25" s="145"/>
      <c r="AN25" s="167"/>
      <c r="AO25" s="146">
        <v>30.937789916992188</v>
      </c>
      <c r="AP25" s="168"/>
      <c r="AQ25" s="178">
        <v>17.958478291829429</v>
      </c>
      <c r="AR25" s="178">
        <v>-0.29198424021402758</v>
      </c>
      <c r="AS25" s="178">
        <v>0.29198424021402758</v>
      </c>
      <c r="AT25" s="179">
        <v>1.2243230180046694</v>
      </c>
    </row>
    <row r="26" spans="2:46" ht="15.75">
      <c r="B26" s="172" t="s">
        <v>75</v>
      </c>
      <c r="C26" s="133" t="s">
        <v>73</v>
      </c>
      <c r="D26" s="134">
        <v>13.292555809020996</v>
      </c>
      <c r="E26" s="138">
        <v>13.321392695109049</v>
      </c>
      <c r="F26" s="137"/>
      <c r="G26" s="157"/>
      <c r="H26" s="133"/>
      <c r="I26" s="136">
        <v>13.417999999999999</v>
      </c>
      <c r="J26" s="138">
        <v>13.366999999999999</v>
      </c>
      <c r="K26" s="150"/>
      <c r="L26" s="150"/>
      <c r="M26" s="150"/>
      <c r="N26" s="154"/>
      <c r="O26" s="157"/>
      <c r="P26" s="133"/>
      <c r="Q26" s="134">
        <v>13.17421817779541</v>
      </c>
      <c r="R26" s="138">
        <v>13.144278844197592</v>
      </c>
      <c r="S26" s="150"/>
      <c r="T26" s="150"/>
      <c r="U26" s="150"/>
      <c r="V26" s="154"/>
      <c r="W26" s="157"/>
      <c r="X26" s="133"/>
      <c r="Y26" s="136">
        <v>13.294</v>
      </c>
      <c r="Z26" s="138">
        <v>13.278</v>
      </c>
      <c r="AA26" s="150"/>
      <c r="AB26" s="150"/>
      <c r="AC26" s="150"/>
      <c r="AD26" s="154"/>
      <c r="AE26" s="157"/>
      <c r="AF26" s="163"/>
      <c r="AG26" s="134">
        <v>13.308254241943359</v>
      </c>
      <c r="AH26" s="164">
        <v>13.301598230997721</v>
      </c>
      <c r="AI26" s="176"/>
      <c r="AJ26" s="176"/>
      <c r="AK26" s="176"/>
      <c r="AL26" s="177"/>
      <c r="AM26" s="157"/>
      <c r="AN26" s="163"/>
      <c r="AO26" s="134">
        <v>13.30875301361084</v>
      </c>
      <c r="AP26" s="164">
        <v>13.336006164550781</v>
      </c>
      <c r="AQ26" s="176"/>
      <c r="AR26" s="176"/>
      <c r="AS26" s="176"/>
      <c r="AT26" s="177"/>
    </row>
    <row r="27" spans="2:46" ht="15.75">
      <c r="B27" s="173"/>
      <c r="C27" s="133"/>
      <c r="D27" s="134">
        <v>13.336091995239258</v>
      </c>
      <c r="E27" s="135"/>
      <c r="F27" s="137"/>
      <c r="G27" s="157"/>
      <c r="H27" s="133"/>
      <c r="I27" s="136">
        <v>13.340999999999999</v>
      </c>
      <c r="J27" s="135"/>
      <c r="K27" s="150"/>
      <c r="L27" s="150"/>
      <c r="M27" s="150"/>
      <c r="N27" s="154"/>
      <c r="O27" s="157"/>
      <c r="P27" s="133"/>
      <c r="Q27" s="134">
        <v>13.120094299316406</v>
      </c>
      <c r="R27" s="135"/>
      <c r="S27" s="150"/>
      <c r="T27" s="150"/>
      <c r="U27" s="150"/>
      <c r="V27" s="154"/>
      <c r="W27" s="157"/>
      <c r="X27" s="133"/>
      <c r="Y27" s="136">
        <v>13.228999999999999</v>
      </c>
      <c r="Z27" s="135"/>
      <c r="AA27" s="150"/>
      <c r="AB27" s="150"/>
      <c r="AC27" s="150"/>
      <c r="AD27" s="154"/>
      <c r="AE27" s="157"/>
      <c r="AF27" s="163"/>
      <c r="AG27" s="134">
        <v>13.290454864501953</v>
      </c>
      <c r="AH27" s="165"/>
      <c r="AI27" s="176"/>
      <c r="AJ27" s="176"/>
      <c r="AK27" s="176"/>
      <c r="AL27" s="177"/>
      <c r="AM27" s="157"/>
      <c r="AN27" s="163"/>
      <c r="AO27" s="134">
        <v>13.265869140625</v>
      </c>
      <c r="AP27" s="165"/>
      <c r="AQ27" s="176"/>
      <c r="AR27" s="176"/>
      <c r="AS27" s="176"/>
      <c r="AT27" s="177"/>
    </row>
    <row r="28" spans="2:46" ht="15.75">
      <c r="B28" s="173"/>
      <c r="C28" s="133"/>
      <c r="D28" s="134">
        <v>13.335530281066895</v>
      </c>
      <c r="E28" s="135"/>
      <c r="F28" s="137"/>
      <c r="G28" s="157"/>
      <c r="H28" s="133"/>
      <c r="I28" s="136">
        <v>13.342000000000001</v>
      </c>
      <c r="J28" s="135"/>
      <c r="K28" s="150"/>
      <c r="L28" s="150"/>
      <c r="M28" s="150"/>
      <c r="N28" s="154"/>
      <c r="O28" s="157"/>
      <c r="P28" s="133"/>
      <c r="Q28" s="134">
        <v>13.138524055480957</v>
      </c>
      <c r="R28" s="135"/>
      <c r="S28" s="150"/>
      <c r="T28" s="150"/>
      <c r="U28" s="150"/>
      <c r="V28" s="154"/>
      <c r="W28" s="157"/>
      <c r="X28" s="133"/>
      <c r="Y28" s="136">
        <v>13.311</v>
      </c>
      <c r="Z28" s="135"/>
      <c r="AA28" s="150"/>
      <c r="AB28" s="150"/>
      <c r="AC28" s="150"/>
      <c r="AD28" s="154"/>
      <c r="AE28" s="157"/>
      <c r="AF28" s="163"/>
      <c r="AG28" s="134">
        <v>13.306085586547852</v>
      </c>
      <c r="AH28" s="165"/>
      <c r="AI28" s="176"/>
      <c r="AJ28" s="176"/>
      <c r="AK28" s="176"/>
      <c r="AL28" s="177"/>
      <c r="AM28" s="157"/>
      <c r="AN28" s="163"/>
      <c r="AO28" s="134">
        <v>13.433396339416504</v>
      </c>
      <c r="AP28" s="165"/>
      <c r="AQ28" s="176"/>
      <c r="AR28" s="176"/>
      <c r="AS28" s="176"/>
      <c r="AT28" s="177"/>
    </row>
    <row r="29" spans="2:46" ht="15.75">
      <c r="B29" s="173"/>
      <c r="C29" s="133" t="s">
        <v>61</v>
      </c>
      <c r="D29" s="134">
        <v>30.434051513671875</v>
      </c>
      <c r="E29" s="138">
        <v>30.570746739705402</v>
      </c>
      <c r="F29" s="158">
        <v>17.112658818562828</v>
      </c>
      <c r="G29" s="157"/>
      <c r="H29" s="133"/>
      <c r="I29" s="134">
        <v>29.723941802978516</v>
      </c>
      <c r="J29" s="138">
        <v>29.708610534667969</v>
      </c>
      <c r="K29" s="150">
        <v>16.356941802978518</v>
      </c>
      <c r="L29" s="150">
        <v>-0.75571701558430959</v>
      </c>
      <c r="M29" s="150">
        <v>0.75571701558430959</v>
      </c>
      <c r="N29" s="154">
        <v>1.6884705491189538</v>
      </c>
      <c r="O29" s="157"/>
      <c r="P29" s="133"/>
      <c r="Q29" s="136">
        <v>30.448</v>
      </c>
      <c r="R29" s="138">
        <v>30.671999999999997</v>
      </c>
      <c r="S29" s="150">
        <v>17.303721155802407</v>
      </c>
      <c r="T29" s="150">
        <v>0.19106233723957899</v>
      </c>
      <c r="U29" s="150">
        <v>-0.19106233723957899</v>
      </c>
      <c r="V29" s="154">
        <v>0.87596046497715818</v>
      </c>
      <c r="W29" s="157"/>
      <c r="X29" s="133"/>
      <c r="Y29" s="136">
        <v>29.001999999999999</v>
      </c>
      <c r="Z29" s="138">
        <v>30.108999999999998</v>
      </c>
      <c r="AA29" s="150">
        <v>15.723999999999998</v>
      </c>
      <c r="AB29" s="150">
        <v>-1.3886588185628295</v>
      </c>
      <c r="AC29" s="150">
        <v>1.3886588185628295</v>
      </c>
      <c r="AD29" s="154">
        <v>2.6183515617282569</v>
      </c>
      <c r="AE29" s="157"/>
      <c r="AF29" s="163"/>
      <c r="AG29" s="136">
        <v>31.06</v>
      </c>
      <c r="AH29" s="164">
        <v>30.829666666666668</v>
      </c>
      <c r="AI29" s="176">
        <v>17.758401769002276</v>
      </c>
      <c r="AJ29" s="176">
        <v>0.64574295043944829</v>
      </c>
      <c r="AK29" s="176">
        <v>-0.64574295043944829</v>
      </c>
      <c r="AL29" s="177">
        <v>0.63916355325843555</v>
      </c>
      <c r="AM29" s="157"/>
      <c r="AN29" s="163"/>
      <c r="AO29" s="134">
        <v>31.739145278930664</v>
      </c>
      <c r="AP29" s="164">
        <v>31.135491053263348</v>
      </c>
      <c r="AQ29" s="176">
        <v>18.403139114379883</v>
      </c>
      <c r="AR29" s="176">
        <v>1.2904802958170549</v>
      </c>
      <c r="AS29" s="176">
        <v>-1.2904802958170549</v>
      </c>
      <c r="AT29" s="177">
        <v>0.40881490572430956</v>
      </c>
    </row>
    <row r="30" spans="2:46" ht="15.75">
      <c r="B30" s="173"/>
      <c r="C30" s="133"/>
      <c r="D30" s="134">
        <v>30.657054901123047</v>
      </c>
      <c r="E30" s="135"/>
      <c r="F30" s="142"/>
      <c r="G30" s="157"/>
      <c r="H30" s="133"/>
      <c r="I30" s="134">
        <v>30.025209426879883</v>
      </c>
      <c r="J30" s="135"/>
      <c r="K30" s="150">
        <v>16.658209426879885</v>
      </c>
      <c r="L30" s="150">
        <v>-0.45444939168294241</v>
      </c>
      <c r="M30" s="150">
        <v>0.45444939168294241</v>
      </c>
      <c r="N30" s="154">
        <v>1.3702597419751641</v>
      </c>
      <c r="O30" s="157"/>
      <c r="P30" s="133"/>
      <c r="Q30" s="136">
        <v>30.533999999999999</v>
      </c>
      <c r="R30" s="135"/>
      <c r="S30" s="150">
        <v>17.389721155802405</v>
      </c>
      <c r="T30" s="150">
        <v>0.27706233723957752</v>
      </c>
      <c r="U30" s="150">
        <v>-0.27706233723957752</v>
      </c>
      <c r="V30" s="154">
        <v>0.82526974875917947</v>
      </c>
      <c r="W30" s="157"/>
      <c r="X30" s="133"/>
      <c r="Y30" s="136">
        <v>30.745999999999999</v>
      </c>
      <c r="Z30" s="135"/>
      <c r="AA30" s="150">
        <v>17.467999999999996</v>
      </c>
      <c r="AB30" s="150">
        <v>0.35534118143716853</v>
      </c>
      <c r="AC30" s="150">
        <v>-0.35534118143716853</v>
      </c>
      <c r="AD30" s="154">
        <v>0.78168476145878707</v>
      </c>
      <c r="AE30" s="157"/>
      <c r="AF30" s="163"/>
      <c r="AG30" s="136">
        <v>29.844000000000001</v>
      </c>
      <c r="AH30" s="165"/>
      <c r="AI30" s="176">
        <v>16.542401769002282</v>
      </c>
      <c r="AJ30" s="176">
        <v>-0.57025704956054568</v>
      </c>
      <c r="AK30" s="176">
        <v>0.57025704956054568</v>
      </c>
      <c r="AL30" s="177">
        <v>1.484788096476682</v>
      </c>
      <c r="AM30" s="157"/>
      <c r="AN30" s="163"/>
      <c r="AO30" s="134">
        <v>31.049079895019531</v>
      </c>
      <c r="AP30" s="165"/>
      <c r="AQ30" s="176">
        <v>17.71307373046875</v>
      </c>
      <c r="AR30" s="176">
        <v>0.60041491190592211</v>
      </c>
      <c r="AS30" s="176">
        <v>-0.60041491190592211</v>
      </c>
      <c r="AT30" s="177">
        <v>0.6595642407177279</v>
      </c>
    </row>
    <row r="31" spans="2:46" ht="16.149999999999999" thickBot="1">
      <c r="B31" s="174"/>
      <c r="C31" s="133"/>
      <c r="D31" s="134">
        <v>30.621133804321289</v>
      </c>
      <c r="E31" s="135"/>
      <c r="F31" s="158"/>
      <c r="G31" s="157"/>
      <c r="H31" s="133"/>
      <c r="I31" s="134">
        <v>29.376680374145508</v>
      </c>
      <c r="J31" s="135"/>
      <c r="K31" s="150">
        <v>16.00968037414551</v>
      </c>
      <c r="L31" s="150">
        <v>-1.1029784444173174</v>
      </c>
      <c r="M31" s="150">
        <v>1.1029784444173174</v>
      </c>
      <c r="N31" s="154">
        <v>2.1479768496673395</v>
      </c>
      <c r="O31" s="157"/>
      <c r="P31" s="133"/>
      <c r="Q31" s="136">
        <v>31.033999999999999</v>
      </c>
      <c r="R31" s="135"/>
      <c r="S31" s="150">
        <v>17.889721155802405</v>
      </c>
      <c r="T31" s="150">
        <v>0.77706233723957752</v>
      </c>
      <c r="U31" s="150">
        <v>-0.77706233723957752</v>
      </c>
      <c r="V31" s="154">
        <v>0.58355383565573415</v>
      </c>
      <c r="W31" s="157"/>
      <c r="X31" s="133"/>
      <c r="Y31" s="136">
        <v>30.579000000000001</v>
      </c>
      <c r="Z31" s="135"/>
      <c r="AA31" s="150">
        <v>17.301000000000002</v>
      </c>
      <c r="AB31" s="150">
        <v>0.18834118143717404</v>
      </c>
      <c r="AC31" s="150">
        <v>-0.18834118143717404</v>
      </c>
      <c r="AD31" s="154">
        <v>0.87761422699827552</v>
      </c>
      <c r="AE31" s="157"/>
      <c r="AF31" s="163"/>
      <c r="AG31" s="136">
        <v>31.585000000000001</v>
      </c>
      <c r="AH31" s="165"/>
      <c r="AI31" s="176">
        <v>18.283401769002282</v>
      </c>
      <c r="AJ31" s="176">
        <v>1.170742950439454</v>
      </c>
      <c r="AK31" s="176">
        <v>-1.170742950439454</v>
      </c>
      <c r="AL31" s="177">
        <v>0.44419253406653192</v>
      </c>
      <c r="AM31" s="157"/>
      <c r="AN31" s="163"/>
      <c r="AO31" s="134">
        <v>30.618247985839844</v>
      </c>
      <c r="AP31" s="165"/>
      <c r="AQ31" s="176">
        <v>17.282241821289063</v>
      </c>
      <c r="AR31" s="176">
        <v>0.16958300272623461</v>
      </c>
      <c r="AS31" s="176">
        <v>-0.16958300272623461</v>
      </c>
      <c r="AT31" s="177">
        <v>0.88909962981837065</v>
      </c>
    </row>
    <row r="32" spans="2:46" ht="15.75">
      <c r="B32" s="127" t="s">
        <v>76</v>
      </c>
      <c r="C32" s="127" t="s">
        <v>73</v>
      </c>
      <c r="D32" s="128">
        <v>12.389605522155762</v>
      </c>
      <c r="E32" s="130">
        <v>12.529958407084147</v>
      </c>
      <c r="F32" s="132"/>
      <c r="G32" s="129"/>
      <c r="H32" s="127"/>
      <c r="I32" s="128">
        <v>12.266994476318359</v>
      </c>
      <c r="J32" s="130">
        <v>12.270327568054199</v>
      </c>
      <c r="K32" s="153"/>
      <c r="L32" s="153"/>
      <c r="M32" s="153"/>
      <c r="N32" s="175"/>
      <c r="O32" s="129"/>
      <c r="P32" s="127"/>
      <c r="Q32" s="128">
        <v>12.171919822692871</v>
      </c>
      <c r="R32" s="130">
        <v>12.128124237060547</v>
      </c>
      <c r="S32" s="153"/>
      <c r="T32" s="153"/>
      <c r="U32" s="153"/>
      <c r="V32" s="175"/>
      <c r="W32" s="129"/>
      <c r="X32" s="127"/>
      <c r="Y32" s="128">
        <v>12.052262306213379</v>
      </c>
      <c r="Z32" s="130">
        <v>12.091211318969727</v>
      </c>
      <c r="AA32" s="153"/>
      <c r="AB32" s="153"/>
      <c r="AC32" s="153"/>
      <c r="AD32" s="175"/>
      <c r="AE32" s="129"/>
      <c r="AF32" s="160"/>
      <c r="AG32" s="131">
        <v>12.438000000000001</v>
      </c>
      <c r="AH32" s="169">
        <v>12.433</v>
      </c>
      <c r="AI32" s="180"/>
      <c r="AJ32" s="180"/>
      <c r="AK32" s="180"/>
      <c r="AL32" s="181"/>
      <c r="AM32" s="129"/>
      <c r="AN32" s="160"/>
      <c r="AO32" s="128">
        <v>12.374272346496582</v>
      </c>
      <c r="AP32" s="169">
        <v>12.383557319641113</v>
      </c>
      <c r="AQ32" s="180"/>
      <c r="AR32" s="180"/>
      <c r="AS32" s="180"/>
      <c r="AT32" s="181"/>
    </row>
    <row r="33" spans="2:47" ht="15.75">
      <c r="B33" s="133"/>
      <c r="C33" s="133"/>
      <c r="D33" s="134">
        <v>12.706058502197266</v>
      </c>
      <c r="E33" s="135"/>
      <c r="F33" s="137"/>
      <c r="G33" s="135"/>
      <c r="H33" s="133"/>
      <c r="I33" s="134">
        <v>12.25301456451416</v>
      </c>
      <c r="J33" s="135"/>
      <c r="K33" s="150"/>
      <c r="L33" s="150"/>
      <c r="M33" s="150"/>
      <c r="N33" s="154"/>
      <c r="O33" s="135"/>
      <c r="P33" s="133"/>
      <c r="Q33" s="134">
        <v>12.227436065673828</v>
      </c>
      <c r="R33" s="135"/>
      <c r="S33" s="150"/>
      <c r="T33" s="150"/>
      <c r="U33" s="150"/>
      <c r="V33" s="154"/>
      <c r="W33" s="135"/>
      <c r="X33" s="133"/>
      <c r="Y33" s="134">
        <v>12.128164291381836</v>
      </c>
      <c r="Z33" s="135"/>
      <c r="AA33" s="150"/>
      <c r="AB33" s="150"/>
      <c r="AC33" s="150"/>
      <c r="AD33" s="154"/>
      <c r="AE33" s="135"/>
      <c r="AF33" s="163"/>
      <c r="AG33" s="136">
        <v>12.438000000000001</v>
      </c>
      <c r="AH33" s="165"/>
      <c r="AI33" s="176"/>
      <c r="AJ33" s="176"/>
      <c r="AK33" s="176"/>
      <c r="AL33" s="177"/>
      <c r="AM33" s="135"/>
      <c r="AN33" s="163"/>
      <c r="AO33" s="134">
        <v>12.344202995300293</v>
      </c>
      <c r="AP33" s="165"/>
      <c r="AQ33" s="176"/>
      <c r="AR33" s="176"/>
      <c r="AS33" s="176"/>
      <c r="AT33" s="177"/>
    </row>
    <row r="34" spans="2:47" ht="15.75">
      <c r="B34" s="133"/>
      <c r="C34" s="133"/>
      <c r="D34" s="134">
        <v>12.494211196899414</v>
      </c>
      <c r="E34" s="135"/>
      <c r="F34" s="137"/>
      <c r="G34" s="135"/>
      <c r="H34" s="133"/>
      <c r="I34" s="134">
        <v>12.290973663330078</v>
      </c>
      <c r="J34" s="135"/>
      <c r="K34" s="150"/>
      <c r="L34" s="150"/>
      <c r="M34" s="150"/>
      <c r="N34" s="154"/>
      <c r="O34" s="135"/>
      <c r="P34" s="133"/>
      <c r="Q34" s="134">
        <v>11.985016822814941</v>
      </c>
      <c r="R34" s="135"/>
      <c r="S34" s="150"/>
      <c r="T34" s="150"/>
      <c r="U34" s="150"/>
      <c r="V34" s="154"/>
      <c r="W34" s="135"/>
      <c r="X34" s="133"/>
      <c r="Y34" s="134">
        <v>12.093207359313965</v>
      </c>
      <c r="Z34" s="135"/>
      <c r="AA34" s="150"/>
      <c r="AB34" s="150"/>
      <c r="AC34" s="150"/>
      <c r="AD34" s="154"/>
      <c r="AE34" s="135"/>
      <c r="AF34" s="163"/>
      <c r="AG34" s="136">
        <v>12.423</v>
      </c>
      <c r="AH34" s="165"/>
      <c r="AI34" s="176"/>
      <c r="AJ34" s="176"/>
      <c r="AK34" s="176"/>
      <c r="AL34" s="177"/>
      <c r="AM34" s="135"/>
      <c r="AN34" s="163"/>
      <c r="AO34" s="134">
        <v>12.432196617126465</v>
      </c>
      <c r="AP34" s="165"/>
      <c r="AQ34" s="176"/>
      <c r="AR34" s="176"/>
      <c r="AS34" s="176"/>
      <c r="AT34" s="177"/>
    </row>
    <row r="35" spans="2:47" ht="15.75">
      <c r="B35" s="133"/>
      <c r="C35" s="133" t="s">
        <v>61</v>
      </c>
      <c r="D35" s="134">
        <v>31.287940979003906</v>
      </c>
      <c r="E35" s="138">
        <v>30.533802668253582</v>
      </c>
      <c r="F35" s="158">
        <v>18.003844261169434</v>
      </c>
      <c r="G35" s="135"/>
      <c r="H35" s="133"/>
      <c r="I35" s="134">
        <v>28.403947830200195</v>
      </c>
      <c r="J35" s="138">
        <v>28.232648213704426</v>
      </c>
      <c r="K35" s="150">
        <v>16.133620262145996</v>
      </c>
      <c r="L35" s="150">
        <v>-1.8702239990234375</v>
      </c>
      <c r="M35" s="150">
        <v>1.8702239990234375</v>
      </c>
      <c r="N35" s="154">
        <v>3.6558933865501944</v>
      </c>
      <c r="O35" s="135"/>
      <c r="P35" s="133"/>
      <c r="Q35" s="134">
        <v>29.574398040771484</v>
      </c>
      <c r="R35" s="138">
        <v>29.46250279744466</v>
      </c>
      <c r="S35" s="150">
        <v>17.446273803710938</v>
      </c>
      <c r="T35" s="150">
        <v>-0.55757045745849609</v>
      </c>
      <c r="U35" s="150">
        <v>0.55757045745849609</v>
      </c>
      <c r="V35" s="154">
        <v>1.4717885921820393</v>
      </c>
      <c r="W35" s="135"/>
      <c r="X35" s="133"/>
      <c r="Y35" s="134">
        <v>30.219060897827148</v>
      </c>
      <c r="Z35" s="138">
        <v>30.027869542439777</v>
      </c>
      <c r="AA35" s="150">
        <v>18.127849578857422</v>
      </c>
      <c r="AB35" s="150">
        <v>0.12400531768798828</v>
      </c>
      <c r="AC35" s="150">
        <v>-0.12400531768798828</v>
      </c>
      <c r="AD35" s="154">
        <v>0.91763649995165064</v>
      </c>
      <c r="AE35" s="135"/>
      <c r="AF35" s="163"/>
      <c r="AG35" s="134">
        <v>31.146812438964844</v>
      </c>
      <c r="AH35" s="164">
        <v>30.87755012512207</v>
      </c>
      <c r="AI35" s="176">
        <v>18.713812438964844</v>
      </c>
      <c r="AJ35" s="176">
        <v>0.70996817779541033</v>
      </c>
      <c r="AK35" s="176">
        <v>-0.70996817779541033</v>
      </c>
      <c r="AL35" s="177">
        <v>0.61133362317122186</v>
      </c>
      <c r="AM35" s="135"/>
      <c r="AN35" s="163"/>
      <c r="AO35" s="134">
        <v>30.39723014831543</v>
      </c>
      <c r="AP35" s="164">
        <v>30.142726262410481</v>
      </c>
      <c r="AQ35" s="176">
        <v>18.013672828674316</v>
      </c>
      <c r="AR35" s="176">
        <v>9.8285675048828125E-3</v>
      </c>
      <c r="AS35" s="176">
        <v>-9.8285675048828125E-3</v>
      </c>
      <c r="AT35" s="177">
        <v>0.99321050959462287</v>
      </c>
    </row>
    <row r="36" spans="2:47" ht="15.75">
      <c r="B36" s="133"/>
      <c r="C36" s="133"/>
      <c r="D36" s="134">
        <v>30.861927032470703</v>
      </c>
      <c r="E36" s="135"/>
      <c r="F36" s="142"/>
      <c r="G36" s="135"/>
      <c r="H36" s="133"/>
      <c r="I36" s="134">
        <v>28.049640655517578</v>
      </c>
      <c r="J36" s="135"/>
      <c r="K36" s="150">
        <v>15.779313087463379</v>
      </c>
      <c r="L36" s="150">
        <v>-2.2245311737060547</v>
      </c>
      <c r="M36" s="150">
        <v>2.2245311737060547</v>
      </c>
      <c r="N36" s="154">
        <v>4.6735899913594654</v>
      </c>
      <c r="O36" s="135"/>
      <c r="P36" s="133"/>
      <c r="Q36" s="134">
        <v>29.058927536010742</v>
      </c>
      <c r="R36" s="135"/>
      <c r="S36" s="150">
        <v>16.930803298950195</v>
      </c>
      <c r="T36" s="150">
        <v>-1.0730409622192383</v>
      </c>
      <c r="U36" s="150">
        <v>1.0730409622192383</v>
      </c>
      <c r="V36" s="154">
        <v>2.1038632922278246</v>
      </c>
      <c r="W36" s="135"/>
      <c r="X36" s="133"/>
      <c r="Y36" s="134">
        <v>30.302206039428711</v>
      </c>
      <c r="Z36" s="135"/>
      <c r="AA36" s="150">
        <v>18.210994720458984</v>
      </c>
      <c r="AB36" s="150">
        <v>0.20715045928955078</v>
      </c>
      <c r="AC36" s="150">
        <v>-0.20715045928955078</v>
      </c>
      <c r="AD36" s="154">
        <v>0.86624651046597045</v>
      </c>
      <c r="AE36" s="135"/>
      <c r="AF36" s="163"/>
      <c r="AG36" s="134">
        <v>30.145847320556641</v>
      </c>
      <c r="AH36" s="165"/>
      <c r="AI36" s="176">
        <v>17.712847320556641</v>
      </c>
      <c r="AJ36" s="176">
        <v>-0.2909969406127928</v>
      </c>
      <c r="AK36" s="176">
        <v>0.2909969406127928</v>
      </c>
      <c r="AL36" s="177">
        <v>1.223485446599005</v>
      </c>
      <c r="AM36" s="135"/>
      <c r="AN36" s="163"/>
      <c r="AO36" s="134">
        <v>29.964860916137695</v>
      </c>
      <c r="AP36" s="165"/>
      <c r="AQ36" s="176">
        <v>17.581303596496582</v>
      </c>
      <c r="AR36" s="176">
        <v>-0.42254066467285156</v>
      </c>
      <c r="AS36" s="176">
        <v>0.42254066467285156</v>
      </c>
      <c r="AT36" s="177">
        <v>1.3402857940849333</v>
      </c>
    </row>
    <row r="37" spans="2:47" ht="16.149999999999999" thickBot="1">
      <c r="B37" s="144"/>
      <c r="C37" s="144"/>
      <c r="D37" s="146">
        <v>29.451539993286133</v>
      </c>
      <c r="E37" s="145"/>
      <c r="F37" s="159"/>
      <c r="G37" s="145"/>
      <c r="H37" s="144"/>
      <c r="I37" s="146">
        <v>28.244356155395508</v>
      </c>
      <c r="J37" s="145"/>
      <c r="K37" s="151">
        <v>15.974028587341309</v>
      </c>
      <c r="L37" s="151">
        <v>-2.029815673828125</v>
      </c>
      <c r="M37" s="151">
        <v>2.029815673828125</v>
      </c>
      <c r="N37" s="155">
        <v>4.0835267370249309</v>
      </c>
      <c r="O37" s="145"/>
      <c r="P37" s="144"/>
      <c r="Q37" s="146">
        <v>29.754182815551758</v>
      </c>
      <c r="R37" s="145"/>
      <c r="S37" s="151">
        <v>17.626058578491211</v>
      </c>
      <c r="T37" s="151">
        <v>-0.37778568267822266</v>
      </c>
      <c r="U37" s="151">
        <v>0.37778568267822266</v>
      </c>
      <c r="V37" s="155">
        <v>1.2993460257862519</v>
      </c>
      <c r="W37" s="145"/>
      <c r="X37" s="144"/>
      <c r="Y37" s="146">
        <v>29.562341690063477</v>
      </c>
      <c r="Z37" s="145"/>
      <c r="AA37" s="151">
        <v>17.47113037109375</v>
      </c>
      <c r="AB37" s="151">
        <v>-0.53271389007568359</v>
      </c>
      <c r="AC37" s="151">
        <v>0.53271389007568359</v>
      </c>
      <c r="AD37" s="155">
        <v>1.4466479635675169</v>
      </c>
      <c r="AE37" s="145"/>
      <c r="AF37" s="167"/>
      <c r="AG37" s="146">
        <v>31.339990615844727</v>
      </c>
      <c r="AH37" s="168"/>
      <c r="AI37" s="178">
        <v>18.906990615844727</v>
      </c>
      <c r="AJ37" s="178">
        <v>0.90314635467529314</v>
      </c>
      <c r="AK37" s="178">
        <v>-0.90314635467529314</v>
      </c>
      <c r="AL37" s="179">
        <v>0.53471929641531812</v>
      </c>
      <c r="AM37" s="145"/>
      <c r="AN37" s="167"/>
      <c r="AO37" s="146">
        <v>30.06608772277832</v>
      </c>
      <c r="AP37" s="168"/>
      <c r="AQ37" s="178">
        <v>17.682530403137207</v>
      </c>
      <c r="AR37" s="178">
        <v>-0.32131385803222656</v>
      </c>
      <c r="AS37" s="178">
        <v>0.32131385803222656</v>
      </c>
      <c r="AT37" s="179">
        <v>1.2494679175964034</v>
      </c>
    </row>
    <row r="42" spans="2:47" ht="15.75">
      <c r="C42" s="157"/>
      <c r="D42" s="157"/>
      <c r="E42" s="157"/>
      <c r="F42" s="157"/>
      <c r="G42" s="157"/>
      <c r="H42" s="157"/>
      <c r="I42" s="157"/>
      <c r="J42" s="157"/>
      <c r="K42" s="157"/>
      <c r="L42" s="157"/>
      <c r="M42" s="157"/>
      <c r="N42" s="157"/>
      <c r="O42" s="157"/>
      <c r="P42" s="157"/>
      <c r="Q42" s="157"/>
      <c r="R42" s="157"/>
      <c r="S42" s="157"/>
      <c r="T42" s="157"/>
      <c r="U42" s="157"/>
      <c r="V42" s="157"/>
      <c r="W42" s="157"/>
      <c r="X42" s="157"/>
      <c r="Y42" s="157"/>
      <c r="Z42" s="157"/>
      <c r="AA42" s="157"/>
      <c r="AB42" s="157"/>
      <c r="AC42" s="157"/>
      <c r="AD42" s="157"/>
      <c r="AE42" s="157"/>
      <c r="AF42" s="157"/>
      <c r="AG42" s="157"/>
      <c r="AH42" s="157"/>
      <c r="AI42" s="157"/>
      <c r="AJ42" s="157"/>
      <c r="AK42" s="157"/>
      <c r="AL42" s="157"/>
      <c r="AM42" s="157"/>
      <c r="AN42" s="157"/>
      <c r="AO42" s="157"/>
      <c r="AP42" s="157"/>
      <c r="AQ42" s="157"/>
      <c r="AR42" s="157"/>
      <c r="AS42" s="157"/>
      <c r="AT42" s="157"/>
      <c r="AU42" s="157"/>
    </row>
  </sheetData>
  <mergeCells count="1">
    <mergeCell ref="B3:G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4E3252-86F7-4C7E-A4B7-A0E3F0BF61A6}">
  <dimension ref="B1:Y74"/>
  <sheetViews>
    <sheetView topLeftCell="F1" workbookViewId="0">
      <selection activeCell="K10" sqref="K10"/>
    </sheetView>
  </sheetViews>
  <sheetFormatPr defaultRowHeight="14.25"/>
  <cols>
    <col min="1" max="1" width="4.06640625" customWidth="1"/>
    <col min="2" max="5" width="13.73046875" customWidth="1"/>
    <col min="6" max="6" width="5" customWidth="1"/>
    <col min="9" max="9" width="12" customWidth="1"/>
    <col min="11" max="11" width="3.6640625" customWidth="1"/>
    <col min="14" max="14" width="11" customWidth="1"/>
    <col min="16" max="16" width="3.73046875" customWidth="1"/>
    <col min="19" max="19" width="11.59765625" customWidth="1"/>
    <col min="21" max="21" width="3.6640625" customWidth="1"/>
    <col min="24" max="24" width="11.73046875" customWidth="1"/>
  </cols>
  <sheetData>
    <row r="1" spans="2:25" ht="14.65" thickBot="1"/>
    <row r="2" spans="2:25" ht="14.65" thickBot="1">
      <c r="B2" s="183" t="s">
        <v>16</v>
      </c>
      <c r="C2" s="184"/>
      <c r="D2" s="184"/>
      <c r="E2" s="185"/>
    </row>
    <row r="3" spans="2:25" ht="40.15" thickBot="1">
      <c r="B3" s="40" t="s">
        <v>14</v>
      </c>
      <c r="C3" s="1" t="s">
        <v>13</v>
      </c>
      <c r="D3" s="39" t="s">
        <v>15</v>
      </c>
      <c r="E3" s="17" t="s">
        <v>12</v>
      </c>
      <c r="G3" s="40" t="s">
        <v>14</v>
      </c>
      <c r="H3" s="57" t="s">
        <v>26</v>
      </c>
      <c r="I3" s="58" t="s">
        <v>27</v>
      </c>
      <c r="J3" s="59" t="s">
        <v>28</v>
      </c>
      <c r="L3" s="40" t="s">
        <v>13</v>
      </c>
      <c r="M3" s="58" t="s">
        <v>26</v>
      </c>
      <c r="N3" s="58" t="s">
        <v>27</v>
      </c>
      <c r="O3" s="59" t="s">
        <v>28</v>
      </c>
      <c r="Q3" s="39" t="s">
        <v>15</v>
      </c>
      <c r="R3" s="58" t="s">
        <v>26</v>
      </c>
      <c r="S3" s="58" t="s">
        <v>27</v>
      </c>
      <c r="T3" s="59" t="s">
        <v>28</v>
      </c>
      <c r="V3" s="39" t="s">
        <v>12</v>
      </c>
      <c r="W3" s="57" t="s">
        <v>26</v>
      </c>
      <c r="X3" s="58" t="s">
        <v>27</v>
      </c>
      <c r="Y3" s="59" t="s">
        <v>28</v>
      </c>
    </row>
    <row r="4" spans="2:25">
      <c r="B4" s="60">
        <v>4.6781722999999997E-2</v>
      </c>
      <c r="C4" s="46">
        <v>6.2465E-2</v>
      </c>
      <c r="D4" s="46">
        <v>0.19098300000000001</v>
      </c>
      <c r="E4" s="41">
        <v>0.117424</v>
      </c>
      <c r="G4" s="53">
        <v>1</v>
      </c>
      <c r="H4" s="49">
        <v>911.92899999999997</v>
      </c>
      <c r="I4" s="49">
        <v>19493.275000000001</v>
      </c>
      <c r="J4" s="50">
        <f>H4/I4</f>
        <v>4.6781723440519868E-2</v>
      </c>
      <c r="L4" s="15">
        <v>1</v>
      </c>
      <c r="M4" s="49">
        <v>1226.528</v>
      </c>
      <c r="N4" s="49">
        <v>19635.312999999998</v>
      </c>
      <c r="O4" s="50">
        <f>M4/N4</f>
        <v>6.2465416263035894E-2</v>
      </c>
      <c r="Q4" s="15">
        <v>1</v>
      </c>
      <c r="R4" s="49">
        <v>1901.299</v>
      </c>
      <c r="S4" s="49">
        <v>9955.357</v>
      </c>
      <c r="T4" s="50">
        <f>R4/S4</f>
        <v>0.1909825031889866</v>
      </c>
      <c r="V4" s="15">
        <v>1</v>
      </c>
      <c r="W4" s="49">
        <v>1878.1949999999999</v>
      </c>
      <c r="X4" s="49">
        <v>15995.048000000001</v>
      </c>
      <c r="Y4" s="50">
        <f>W4/X4</f>
        <v>0.11742353008256054</v>
      </c>
    </row>
    <row r="5" spans="2:25">
      <c r="B5" s="61">
        <v>9.4875927999999998E-2</v>
      </c>
      <c r="C5" s="47">
        <v>9.7819000000000003E-2</v>
      </c>
      <c r="D5" s="47">
        <v>0.11589099999999999</v>
      </c>
      <c r="E5" s="43">
        <v>8.6788000000000004E-2</v>
      </c>
      <c r="G5" s="53">
        <v>2</v>
      </c>
      <c r="H5" s="49">
        <v>1247.1510000000001</v>
      </c>
      <c r="I5" s="49">
        <v>13145.073</v>
      </c>
      <c r="J5" s="50">
        <f t="shared" ref="J5:J27" si="0">H5/I5</f>
        <v>9.4875928037828322E-2</v>
      </c>
      <c r="L5" s="15">
        <v>2</v>
      </c>
      <c r="M5" s="49">
        <v>1987.001</v>
      </c>
      <c r="N5" s="49">
        <v>20313.105</v>
      </c>
      <c r="O5" s="50">
        <f t="shared" ref="O5:O26" si="1">M5/N5</f>
        <v>9.7818674200719186E-2</v>
      </c>
      <c r="Q5" s="15">
        <v>2</v>
      </c>
      <c r="R5" s="49">
        <v>1352.451</v>
      </c>
      <c r="S5" s="49">
        <v>11670.005999999999</v>
      </c>
      <c r="T5" s="50">
        <f t="shared" ref="T5:T25" si="2">R5/S5</f>
        <v>0.11589120005593828</v>
      </c>
      <c r="V5" s="15">
        <v>2</v>
      </c>
      <c r="W5" s="49">
        <v>1909.865</v>
      </c>
      <c r="X5" s="49">
        <v>22006.151999999998</v>
      </c>
      <c r="Y5" s="50">
        <f>W5/X5</f>
        <v>8.6787776436334715E-2</v>
      </c>
    </row>
    <row r="6" spans="2:25">
      <c r="B6" s="61">
        <v>5.0339231999999998E-2</v>
      </c>
      <c r="C6" s="47">
        <v>6.7419999999999994E-2</v>
      </c>
      <c r="D6" s="47">
        <v>0.13303499999999999</v>
      </c>
      <c r="E6" s="43">
        <v>9.5575999999999994E-2</v>
      </c>
      <c r="G6" s="53">
        <v>3</v>
      </c>
      <c r="H6" s="49">
        <v>1001.919</v>
      </c>
      <c r="I6" s="49">
        <v>19903.343000000001</v>
      </c>
      <c r="J6" s="50">
        <f t="shared" si="0"/>
        <v>5.0339231957164179E-2</v>
      </c>
      <c r="L6" s="15">
        <v>3</v>
      </c>
      <c r="M6" s="49">
        <v>1486.925</v>
      </c>
      <c r="N6" s="49">
        <v>22054.574000000001</v>
      </c>
      <c r="O6" s="50">
        <f t="shared" si="1"/>
        <v>6.7420254864138385E-2</v>
      </c>
      <c r="Q6" s="15">
        <v>3</v>
      </c>
      <c r="R6" s="49">
        <v>1636.1659999999999</v>
      </c>
      <c r="S6" s="49">
        <v>12298.751</v>
      </c>
      <c r="T6" s="50">
        <f t="shared" si="2"/>
        <v>0.13303513503119138</v>
      </c>
      <c r="V6" s="15">
        <v>3</v>
      </c>
      <c r="W6" s="49">
        <v>1298.8679999999999</v>
      </c>
      <c r="X6" s="49">
        <v>13589.957</v>
      </c>
      <c r="Y6" s="50">
        <f t="shared" ref="Y6:Y30" si="3">W6/X6</f>
        <v>9.5575578348040383E-2</v>
      </c>
    </row>
    <row r="7" spans="2:25">
      <c r="B7" s="61">
        <v>4.7961365999999998E-2</v>
      </c>
      <c r="C7" s="47">
        <v>0.10112500000000001</v>
      </c>
      <c r="D7" s="47">
        <v>0.102006</v>
      </c>
      <c r="E7" s="43">
        <v>0.13757</v>
      </c>
      <c r="G7" s="53">
        <v>4</v>
      </c>
      <c r="H7" s="49">
        <v>877.72</v>
      </c>
      <c r="I7" s="49">
        <v>18300.562999999998</v>
      </c>
      <c r="J7" s="50">
        <f t="shared" si="0"/>
        <v>4.7961365997319323E-2</v>
      </c>
      <c r="L7" s="15">
        <v>4</v>
      </c>
      <c r="M7" s="49">
        <v>1352.12</v>
      </c>
      <c r="N7" s="49">
        <v>13370.746999999999</v>
      </c>
      <c r="O7" s="50">
        <f t="shared" si="1"/>
        <v>0.10112524004829349</v>
      </c>
      <c r="Q7" s="15">
        <v>4</v>
      </c>
      <c r="R7" s="49">
        <v>1224.307</v>
      </c>
      <c r="S7" s="49">
        <v>12002.272000000001</v>
      </c>
      <c r="T7" s="50">
        <f t="shared" si="2"/>
        <v>0.10200627014618564</v>
      </c>
      <c r="V7" s="15">
        <v>4</v>
      </c>
      <c r="W7" s="49">
        <v>2397.0540000000001</v>
      </c>
      <c r="X7" s="49">
        <v>17424.240000000002</v>
      </c>
      <c r="Y7" s="50">
        <f t="shared" si="3"/>
        <v>0.13757007479235822</v>
      </c>
    </row>
    <row r="8" spans="2:25">
      <c r="B8" s="61">
        <v>3.7439445000000002E-2</v>
      </c>
      <c r="C8" s="47">
        <v>7.2675000000000003E-2</v>
      </c>
      <c r="D8" s="47">
        <v>9.1110999999999998E-2</v>
      </c>
      <c r="E8" s="43">
        <v>8.1037999999999999E-2</v>
      </c>
      <c r="G8" s="53">
        <v>5</v>
      </c>
      <c r="H8" s="49">
        <v>586.75900000000001</v>
      </c>
      <c r="I8" s="49">
        <v>15672.214</v>
      </c>
      <c r="J8" s="50">
        <f t="shared" si="0"/>
        <v>3.7439445377660106E-2</v>
      </c>
      <c r="L8" s="15">
        <v>5</v>
      </c>
      <c r="M8" s="49">
        <v>1075.5989999999999</v>
      </c>
      <c r="N8" s="49">
        <v>14800.032999999999</v>
      </c>
      <c r="O8" s="50">
        <f t="shared" si="1"/>
        <v>7.2675446061505403E-2</v>
      </c>
      <c r="Q8" s="15">
        <v>5</v>
      </c>
      <c r="R8" s="49">
        <v>1653.5360000000001</v>
      </c>
      <c r="S8" s="49">
        <v>18148.519</v>
      </c>
      <c r="T8" s="50">
        <f t="shared" si="2"/>
        <v>9.1111346330794263E-2</v>
      </c>
      <c r="V8" s="15">
        <v>5</v>
      </c>
      <c r="W8" s="49">
        <v>1131.82</v>
      </c>
      <c r="X8" s="49">
        <v>13966.602999999999</v>
      </c>
      <c r="Y8" s="50">
        <f t="shared" si="3"/>
        <v>8.1037600911259527E-2</v>
      </c>
    </row>
    <row r="9" spans="2:25">
      <c r="B9" s="61">
        <v>4.9286137000000001E-2</v>
      </c>
      <c r="C9" s="47">
        <v>6.0443999999999998E-2</v>
      </c>
      <c r="D9" s="47">
        <v>0.11936099999999999</v>
      </c>
      <c r="E9" s="43">
        <v>0.109349</v>
      </c>
      <c r="G9" s="53">
        <v>6</v>
      </c>
      <c r="H9" s="49">
        <v>981.58600000000001</v>
      </c>
      <c r="I9" s="49">
        <v>19916.066999999999</v>
      </c>
      <c r="J9" s="50">
        <f t="shared" si="0"/>
        <v>4.9286136665437012E-2</v>
      </c>
      <c r="L9" s="15">
        <v>6</v>
      </c>
      <c r="M9" s="49">
        <v>1736.2449999999999</v>
      </c>
      <c r="N9" s="49">
        <v>28724.894</v>
      </c>
      <c r="O9" s="50">
        <f t="shared" si="1"/>
        <v>6.0443913213396011E-2</v>
      </c>
      <c r="Q9" s="15">
        <v>6</v>
      </c>
      <c r="R9" s="49">
        <v>1340.712</v>
      </c>
      <c r="S9" s="49">
        <v>11232.384</v>
      </c>
      <c r="T9" s="50">
        <f t="shared" si="2"/>
        <v>0.11936130388704659</v>
      </c>
      <c r="V9" s="15">
        <v>6</v>
      </c>
      <c r="W9" s="49">
        <v>2116.8310000000001</v>
      </c>
      <c r="X9" s="49">
        <v>19358.466</v>
      </c>
      <c r="Y9" s="50">
        <f t="shared" si="3"/>
        <v>0.10934910855023328</v>
      </c>
    </row>
    <row r="10" spans="2:25">
      <c r="B10" s="61">
        <v>4.4680237999999997E-2</v>
      </c>
      <c r="C10" s="47">
        <v>9.3843999999999997E-2</v>
      </c>
      <c r="D10" s="47">
        <v>0.15135999999999999</v>
      </c>
      <c r="E10" s="43">
        <v>9.1939999999999994E-2</v>
      </c>
      <c r="G10" s="53">
        <v>7</v>
      </c>
      <c r="H10" s="49">
        <v>896.649</v>
      </c>
      <c r="I10" s="49">
        <v>20068.133999999998</v>
      </c>
      <c r="J10" s="50">
        <f t="shared" si="0"/>
        <v>4.4680237833771695E-2</v>
      </c>
      <c r="L10" s="15">
        <v>7</v>
      </c>
      <c r="M10" s="49">
        <v>2309.3130000000001</v>
      </c>
      <c r="N10" s="49">
        <v>24608.089</v>
      </c>
      <c r="O10" s="50">
        <f t="shared" si="1"/>
        <v>9.3843654417862354E-2</v>
      </c>
      <c r="Q10" s="15">
        <v>7</v>
      </c>
      <c r="R10" s="49">
        <v>2398.4960000000001</v>
      </c>
      <c r="S10" s="49">
        <v>15846.263999999999</v>
      </c>
      <c r="T10" s="50">
        <f t="shared" si="2"/>
        <v>0.15136034588342087</v>
      </c>
      <c r="V10" s="15">
        <v>7</v>
      </c>
      <c r="W10" s="49">
        <v>1408.432</v>
      </c>
      <c r="X10" s="49">
        <v>15319.016</v>
      </c>
      <c r="Y10" s="50">
        <f t="shared" si="3"/>
        <v>9.1940108946945417E-2</v>
      </c>
    </row>
    <row r="11" spans="2:25">
      <c r="B11" s="61">
        <v>9.7245556999999996E-2</v>
      </c>
      <c r="C11" s="47">
        <v>0.111961</v>
      </c>
      <c r="D11" s="47">
        <v>0.15282699999999999</v>
      </c>
      <c r="E11" s="43">
        <v>0.10706400000000001</v>
      </c>
      <c r="G11" s="53">
        <v>8</v>
      </c>
      <c r="H11" s="49">
        <v>1265.154</v>
      </c>
      <c r="I11" s="49">
        <v>13009.89</v>
      </c>
      <c r="J11" s="50">
        <f t="shared" si="0"/>
        <v>9.7245557033918045E-2</v>
      </c>
      <c r="L11" s="15">
        <v>8</v>
      </c>
      <c r="M11" s="49">
        <v>1919.972</v>
      </c>
      <c r="N11" s="49">
        <v>17148.609</v>
      </c>
      <c r="O11" s="50">
        <f t="shared" si="1"/>
        <v>0.11196080101890479</v>
      </c>
      <c r="Q11" s="15">
        <v>8</v>
      </c>
      <c r="R11" s="49">
        <v>2142.1579999999999</v>
      </c>
      <c r="S11" s="49">
        <v>14016.896000000001</v>
      </c>
      <c r="T11" s="50">
        <f t="shared" si="2"/>
        <v>0.15282684554412046</v>
      </c>
      <c r="V11" s="15">
        <v>8</v>
      </c>
      <c r="W11" s="49">
        <v>1977.28</v>
      </c>
      <c r="X11" s="49">
        <v>18468.198</v>
      </c>
      <c r="Y11" s="50">
        <f t="shared" si="3"/>
        <v>0.1070640459886774</v>
      </c>
    </row>
    <row r="12" spans="2:25">
      <c r="B12" s="61">
        <v>6.8802580000000002E-2</v>
      </c>
      <c r="C12" s="47">
        <v>8.5278000000000007E-2</v>
      </c>
      <c r="D12" s="47">
        <v>0.10603700000000001</v>
      </c>
      <c r="E12" s="43">
        <v>0.14340600000000001</v>
      </c>
      <c r="G12" s="53">
        <v>9</v>
      </c>
      <c r="H12" s="49">
        <v>1381.4290000000001</v>
      </c>
      <c r="I12" s="49">
        <v>20078.156999999999</v>
      </c>
      <c r="J12" s="50">
        <f t="shared" si="0"/>
        <v>6.8802579838378605E-2</v>
      </c>
      <c r="L12" s="15">
        <v>9</v>
      </c>
      <c r="M12" s="49">
        <v>1948.896</v>
      </c>
      <c r="N12" s="49">
        <v>22853.432000000001</v>
      </c>
      <c r="O12" s="50">
        <f t="shared" si="1"/>
        <v>8.5278044890587976E-2</v>
      </c>
      <c r="Q12" s="15">
        <v>9</v>
      </c>
      <c r="R12" s="49">
        <v>1521.5989999999999</v>
      </c>
      <c r="S12" s="49">
        <v>14349.661</v>
      </c>
      <c r="T12" s="50">
        <f t="shared" si="2"/>
        <v>0.10603727851131814</v>
      </c>
      <c r="V12" s="15">
        <v>9</v>
      </c>
      <c r="W12" s="49">
        <v>1878.6483000000001</v>
      </c>
      <c r="X12" s="49">
        <v>13100.223</v>
      </c>
      <c r="Y12" s="50">
        <f t="shared" si="3"/>
        <v>0.14340582599242777</v>
      </c>
    </row>
    <row r="13" spans="2:25">
      <c r="B13" s="61">
        <v>4.3326124000000001E-2</v>
      </c>
      <c r="C13" s="47">
        <v>9.8935999999999996E-2</v>
      </c>
      <c r="D13" s="47">
        <v>0.105325</v>
      </c>
      <c r="E13" s="43">
        <v>0.118407</v>
      </c>
      <c r="G13" s="53">
        <v>10</v>
      </c>
      <c r="H13" s="49">
        <v>839.38400000000001</v>
      </c>
      <c r="I13" s="49">
        <v>19373.623</v>
      </c>
      <c r="J13" s="50">
        <f t="shared" si="0"/>
        <v>4.3326124390879295E-2</v>
      </c>
      <c r="L13" s="15">
        <v>10</v>
      </c>
      <c r="M13" s="49">
        <v>2277.9899999999998</v>
      </c>
      <c r="N13" s="49">
        <v>23024.803</v>
      </c>
      <c r="O13" s="50">
        <f t="shared" si="1"/>
        <v>9.8936351377251736E-2</v>
      </c>
      <c r="Q13" s="15">
        <v>10</v>
      </c>
      <c r="R13" s="49">
        <v>1480.8989999999999</v>
      </c>
      <c r="S13" s="49">
        <v>14060.235000000001</v>
      </c>
      <c r="T13" s="50">
        <f t="shared" si="2"/>
        <v>0.10532533773439774</v>
      </c>
      <c r="V13" s="15">
        <v>10</v>
      </c>
      <c r="W13" s="49">
        <v>1999.883</v>
      </c>
      <c r="X13" s="49">
        <v>16889.89</v>
      </c>
      <c r="Y13" s="50">
        <f t="shared" si="3"/>
        <v>0.11840710626297744</v>
      </c>
    </row>
    <row r="14" spans="2:25">
      <c r="B14" s="61">
        <v>7.3196856000000005E-2</v>
      </c>
      <c r="C14" s="47">
        <v>6.8002999999999994E-2</v>
      </c>
      <c r="D14" s="47">
        <v>9.6785999999999997E-2</v>
      </c>
      <c r="E14" s="43">
        <v>8.3562999999999998E-2</v>
      </c>
      <c r="G14" s="53">
        <v>11</v>
      </c>
      <c r="H14" s="49">
        <v>1521.299</v>
      </c>
      <c r="I14" s="49">
        <v>20783.666000000001</v>
      </c>
      <c r="J14" s="50">
        <f t="shared" si="0"/>
        <v>7.3196855646159825E-2</v>
      </c>
      <c r="L14" s="15">
        <v>11</v>
      </c>
      <c r="M14" s="49">
        <v>1444.146</v>
      </c>
      <c r="N14" s="49">
        <v>21236.428</v>
      </c>
      <c r="O14" s="50">
        <f t="shared" si="1"/>
        <v>6.8003244236742644E-2</v>
      </c>
      <c r="Q14" s="15">
        <v>11</v>
      </c>
      <c r="R14" s="49">
        <v>1441.9670000000001</v>
      </c>
      <c r="S14" s="49">
        <v>14898.538</v>
      </c>
      <c r="T14" s="50">
        <f t="shared" si="2"/>
        <v>9.6785805426008911E-2</v>
      </c>
      <c r="V14" s="15">
        <v>11</v>
      </c>
      <c r="W14" s="49">
        <v>1185.316</v>
      </c>
      <c r="X14" s="49">
        <v>14184.672</v>
      </c>
      <c r="Y14" s="50">
        <f t="shared" si="3"/>
        <v>8.3563158880233537E-2</v>
      </c>
    </row>
    <row r="15" spans="2:25">
      <c r="B15" s="61">
        <v>5.9515344999999997E-2</v>
      </c>
      <c r="C15" s="47">
        <v>0.12809699999999999</v>
      </c>
      <c r="D15" s="47">
        <v>0.12966900000000001</v>
      </c>
      <c r="E15" s="43">
        <v>0.12873000000000001</v>
      </c>
      <c r="G15" s="53">
        <v>12</v>
      </c>
      <c r="H15" s="49">
        <v>1104.789</v>
      </c>
      <c r="I15" s="49">
        <v>18563.095000000001</v>
      </c>
      <c r="J15" s="50">
        <f t="shared" si="0"/>
        <v>5.9515344828004163E-2</v>
      </c>
      <c r="L15" s="15">
        <v>12</v>
      </c>
      <c r="M15" s="49">
        <v>2011.7260000000001</v>
      </c>
      <c r="N15" s="49">
        <v>15704.700999999999</v>
      </c>
      <c r="O15" s="50">
        <f t="shared" si="1"/>
        <v>0.12809705832667556</v>
      </c>
      <c r="Q15" s="15">
        <v>12</v>
      </c>
      <c r="R15" s="49">
        <v>1517.114</v>
      </c>
      <c r="S15" s="49">
        <v>11699.893</v>
      </c>
      <c r="T15" s="50">
        <f t="shared" si="2"/>
        <v>0.12966904911010724</v>
      </c>
      <c r="V15" s="15">
        <v>12</v>
      </c>
      <c r="W15" s="49">
        <v>1304.6990000000001</v>
      </c>
      <c r="X15" s="49">
        <v>10135.17</v>
      </c>
      <c r="Y15" s="50">
        <f t="shared" si="3"/>
        <v>0.12872985850262009</v>
      </c>
    </row>
    <row r="16" spans="2:25">
      <c r="B16" s="61">
        <v>5.4107105000000003E-2</v>
      </c>
      <c r="C16" s="47">
        <v>9.7387000000000001E-2</v>
      </c>
      <c r="D16" s="47">
        <v>9.9653000000000005E-2</v>
      </c>
      <c r="E16" s="43">
        <v>0.132494</v>
      </c>
      <c r="G16" s="53">
        <v>13</v>
      </c>
      <c r="H16" s="49">
        <v>1219.432</v>
      </c>
      <c r="I16" s="49">
        <v>22537.373</v>
      </c>
      <c r="J16" s="50">
        <f t="shared" si="0"/>
        <v>5.4107104674533273E-2</v>
      </c>
      <c r="L16" s="15">
        <v>13</v>
      </c>
      <c r="M16" s="49">
        <v>2600.759</v>
      </c>
      <c r="N16" s="49">
        <v>26705.37</v>
      </c>
      <c r="O16" s="50">
        <f t="shared" si="1"/>
        <v>9.7387117272668383E-2</v>
      </c>
      <c r="Q16" s="15">
        <v>13</v>
      </c>
      <c r="R16" s="49">
        <v>1635.1110000000001</v>
      </c>
      <c r="S16" s="49">
        <v>16408</v>
      </c>
      <c r="T16" s="50">
        <f t="shared" si="2"/>
        <v>9.9653278888347158E-2</v>
      </c>
      <c r="V16" s="15">
        <v>13</v>
      </c>
      <c r="W16" s="49">
        <v>2244.953</v>
      </c>
      <c r="X16" s="49">
        <v>16943.762999999999</v>
      </c>
      <c r="Y16" s="50">
        <f t="shared" si="3"/>
        <v>0.13249435795342512</v>
      </c>
    </row>
    <row r="17" spans="2:25">
      <c r="B17" s="61">
        <v>5.4879501999999997E-2</v>
      </c>
      <c r="C17" s="47">
        <v>6.2964999999999993E-2</v>
      </c>
      <c r="D17" s="47">
        <v>0.20696899999999999</v>
      </c>
      <c r="E17" s="43">
        <v>7.3465000000000003E-2</v>
      </c>
      <c r="G17" s="53">
        <v>14</v>
      </c>
      <c r="H17" s="49">
        <v>1739.498</v>
      </c>
      <c r="I17" s="49">
        <v>31696.68</v>
      </c>
      <c r="J17" s="50">
        <f t="shared" si="0"/>
        <v>5.4879501575559334E-2</v>
      </c>
      <c r="L17" s="15">
        <v>14</v>
      </c>
      <c r="M17" s="49">
        <v>1697.019</v>
      </c>
      <c r="N17" s="49">
        <v>26951.843000000001</v>
      </c>
      <c r="O17" s="50">
        <f t="shared" si="1"/>
        <v>6.2964859212039787E-2</v>
      </c>
      <c r="Q17" s="15">
        <v>14</v>
      </c>
      <c r="R17" s="49">
        <v>2452.2420000000002</v>
      </c>
      <c r="S17" s="49">
        <v>11848.378000000001</v>
      </c>
      <c r="T17" s="50">
        <f t="shared" si="2"/>
        <v>0.20696858253509468</v>
      </c>
      <c r="V17" s="15">
        <v>14</v>
      </c>
      <c r="W17" s="49">
        <v>1137.547</v>
      </c>
      <c r="X17" s="49">
        <v>15484.154</v>
      </c>
      <c r="Y17" s="50">
        <f t="shared" si="3"/>
        <v>7.3465234200073185E-2</v>
      </c>
    </row>
    <row r="18" spans="2:25">
      <c r="B18" s="61">
        <v>7.2774132000000005E-2</v>
      </c>
      <c r="C18" s="47">
        <v>8.3667000000000005E-2</v>
      </c>
      <c r="D18" s="47">
        <v>7.2414000000000006E-2</v>
      </c>
      <c r="E18" s="43">
        <v>0.109487</v>
      </c>
      <c r="G18" s="53">
        <v>15</v>
      </c>
      <c r="H18" s="49">
        <v>1387.17</v>
      </c>
      <c r="I18" s="49">
        <v>19061.306</v>
      </c>
      <c r="J18" s="50">
        <f t="shared" si="0"/>
        <v>7.2774132055799329E-2</v>
      </c>
      <c r="L18" s="15">
        <v>15</v>
      </c>
      <c r="M18" s="49">
        <v>2322.4810000000002</v>
      </c>
      <c r="N18" s="49">
        <v>27758.76</v>
      </c>
      <c r="O18" s="50">
        <f t="shared" si="1"/>
        <v>8.3666597499311948E-2</v>
      </c>
      <c r="Q18" s="15">
        <v>15</v>
      </c>
      <c r="R18" s="49">
        <v>2146.9119999999998</v>
      </c>
      <c r="S18" s="49">
        <v>29647.760999999999</v>
      </c>
      <c r="T18" s="50">
        <f t="shared" si="2"/>
        <v>7.2413967449346334E-2</v>
      </c>
      <c r="V18" s="15">
        <v>15</v>
      </c>
      <c r="W18" s="49">
        <v>1764.0719999999999</v>
      </c>
      <c r="X18" s="49">
        <v>16112.117</v>
      </c>
      <c r="Y18" s="50">
        <f t="shared" si="3"/>
        <v>0.10948728835571389</v>
      </c>
    </row>
    <row r="19" spans="2:25">
      <c r="B19" s="61">
        <v>8.6931580999999994E-2</v>
      </c>
      <c r="C19" s="47">
        <v>0.107377</v>
      </c>
      <c r="D19" s="47">
        <v>0.15071100000000001</v>
      </c>
      <c r="E19" s="43">
        <v>0.14191500000000001</v>
      </c>
      <c r="G19" s="53">
        <v>16</v>
      </c>
      <c r="H19" s="49">
        <v>1146.904</v>
      </c>
      <c r="I19" s="49">
        <v>13193.18</v>
      </c>
      <c r="J19" s="50">
        <f t="shared" si="0"/>
        <v>8.6931581317013784E-2</v>
      </c>
      <c r="L19" s="15">
        <v>16</v>
      </c>
      <c r="M19" s="49">
        <v>2500.2339999999999</v>
      </c>
      <c r="N19" s="49">
        <v>23284.602999999999</v>
      </c>
      <c r="O19" s="50">
        <f t="shared" si="1"/>
        <v>0.10737713672850682</v>
      </c>
      <c r="Q19" s="15">
        <v>16</v>
      </c>
      <c r="R19" s="49">
        <v>2802.6109999999999</v>
      </c>
      <c r="S19" s="49">
        <v>18595.965</v>
      </c>
      <c r="T19" s="50">
        <f t="shared" si="2"/>
        <v>0.15071070525245664</v>
      </c>
      <c r="V19" s="15">
        <v>16</v>
      </c>
      <c r="W19" s="49">
        <v>2009.3679999999999</v>
      </c>
      <c r="X19" s="49">
        <v>14158.929</v>
      </c>
      <c r="Y19" s="50">
        <f t="shared" si="3"/>
        <v>0.14191525361840573</v>
      </c>
    </row>
    <row r="20" spans="2:25">
      <c r="B20" s="61">
        <v>4.4139949999999997E-2</v>
      </c>
      <c r="C20" s="47">
        <v>7.3039999999999994E-2</v>
      </c>
      <c r="D20" s="47">
        <v>0.201041</v>
      </c>
      <c r="E20" s="43">
        <v>0.108024</v>
      </c>
      <c r="G20" s="53">
        <v>17</v>
      </c>
      <c r="H20" s="49">
        <v>1472.123</v>
      </c>
      <c r="I20" s="49">
        <v>33351.260999999999</v>
      </c>
      <c r="J20" s="50">
        <f t="shared" si="0"/>
        <v>4.4139950210578247E-2</v>
      </c>
      <c r="L20" s="15">
        <v>17</v>
      </c>
      <c r="M20" s="49">
        <v>1814.9380000000001</v>
      </c>
      <c r="N20" s="49">
        <v>24848.691999999999</v>
      </c>
      <c r="O20" s="50">
        <f t="shared" si="1"/>
        <v>7.3039578904193436E-2</v>
      </c>
      <c r="Q20" s="15">
        <v>17</v>
      </c>
      <c r="R20" s="49">
        <v>2958.0410000000002</v>
      </c>
      <c r="S20" s="49">
        <v>14713.606</v>
      </c>
      <c r="T20" s="50">
        <f t="shared" si="2"/>
        <v>0.20104119955366484</v>
      </c>
      <c r="V20" s="15">
        <v>17</v>
      </c>
      <c r="W20" s="49">
        <v>951.30600000000004</v>
      </c>
      <c r="X20" s="49">
        <v>8806.4449999999997</v>
      </c>
      <c r="Y20" s="50">
        <f t="shared" si="3"/>
        <v>0.10802383935856071</v>
      </c>
    </row>
    <row r="21" spans="2:25">
      <c r="B21" s="61">
        <v>4.7047506000000003E-2</v>
      </c>
      <c r="C21" s="47">
        <v>6.5238000000000004E-2</v>
      </c>
      <c r="D21" s="47">
        <v>0.135711</v>
      </c>
      <c r="E21" s="43">
        <v>0.10144300000000001</v>
      </c>
      <c r="G21" s="53">
        <v>18</v>
      </c>
      <c r="H21" s="49">
        <v>933.995</v>
      </c>
      <c r="I21" s="49">
        <v>19852.168000000001</v>
      </c>
      <c r="J21" s="50">
        <f t="shared" si="0"/>
        <v>4.7047506347921292E-2</v>
      </c>
      <c r="L21" s="15">
        <v>18</v>
      </c>
      <c r="M21" s="49">
        <v>1332.12</v>
      </c>
      <c r="N21" s="49">
        <v>20419.395</v>
      </c>
      <c r="O21" s="50">
        <f t="shared" si="1"/>
        <v>6.5237975953743976E-2</v>
      </c>
      <c r="Q21" s="15">
        <v>18</v>
      </c>
      <c r="R21" s="49">
        <v>2877.8980000000001</v>
      </c>
      <c r="S21" s="49">
        <v>21206.133000000002</v>
      </c>
      <c r="T21" s="50">
        <f t="shared" si="2"/>
        <v>0.13571064559483806</v>
      </c>
      <c r="V21" s="15">
        <v>18</v>
      </c>
      <c r="W21" s="49">
        <v>2357.5300000000002</v>
      </c>
      <c r="X21" s="49">
        <v>23239.873</v>
      </c>
      <c r="Y21" s="50">
        <f t="shared" si="3"/>
        <v>0.1014433254433017</v>
      </c>
    </row>
    <row r="22" spans="2:25">
      <c r="B22" s="61">
        <v>7.0676814000000004E-2</v>
      </c>
      <c r="C22" s="47">
        <v>7.8070000000000001E-2</v>
      </c>
      <c r="D22" s="47">
        <v>0.14874999999999999</v>
      </c>
      <c r="E22" s="43">
        <v>8.7808999999999998E-2</v>
      </c>
      <c r="G22" s="53">
        <v>19</v>
      </c>
      <c r="H22" s="49">
        <v>1693.7750000000001</v>
      </c>
      <c r="I22" s="49">
        <v>23965.073</v>
      </c>
      <c r="J22" s="50">
        <f t="shared" si="0"/>
        <v>7.0676813711354022E-2</v>
      </c>
      <c r="L22" s="15">
        <v>19</v>
      </c>
      <c r="M22" s="49">
        <v>1531.038</v>
      </c>
      <c r="N22" s="49">
        <v>19611.023000000001</v>
      </c>
      <c r="O22" s="50">
        <f t="shared" si="1"/>
        <v>7.8070277108950412E-2</v>
      </c>
      <c r="Q22" s="15">
        <v>19</v>
      </c>
      <c r="R22" s="49">
        <v>2655.4279999999999</v>
      </c>
      <c r="S22" s="49">
        <v>17851.617999999999</v>
      </c>
      <c r="T22" s="50">
        <f t="shared" si="2"/>
        <v>0.14874999005692369</v>
      </c>
      <c r="V22" s="15">
        <v>19</v>
      </c>
      <c r="W22" s="49">
        <v>2075.59</v>
      </c>
      <c r="X22" s="49">
        <v>23637.513999999999</v>
      </c>
      <c r="Y22" s="50">
        <f t="shared" si="3"/>
        <v>8.7809149473163733E-2</v>
      </c>
    </row>
    <row r="23" spans="2:25">
      <c r="B23" s="61">
        <v>6.7103073999999999E-2</v>
      </c>
      <c r="C23" s="47">
        <v>0.104796</v>
      </c>
      <c r="D23" s="47">
        <v>0.204397</v>
      </c>
      <c r="E23" s="43">
        <v>6.9302000000000002E-2</v>
      </c>
      <c r="G23" s="53">
        <v>20</v>
      </c>
      <c r="H23" s="49">
        <v>1981.8430000000001</v>
      </c>
      <c r="I23" s="49">
        <v>29534.31</v>
      </c>
      <c r="J23" s="50">
        <f t="shared" si="0"/>
        <v>6.7103074356570369E-2</v>
      </c>
      <c r="L23" s="15">
        <v>20</v>
      </c>
      <c r="M23" s="49">
        <v>2274.4839999999999</v>
      </c>
      <c r="N23" s="49">
        <v>21703.871999999999</v>
      </c>
      <c r="O23" s="50">
        <f t="shared" si="1"/>
        <v>0.10479623175072171</v>
      </c>
      <c r="Q23" s="15">
        <v>20</v>
      </c>
      <c r="R23" s="49">
        <v>1903.443</v>
      </c>
      <c r="S23" s="49">
        <v>9312.5010000000002</v>
      </c>
      <c r="T23" s="50">
        <f t="shared" si="2"/>
        <v>0.20439654180976732</v>
      </c>
      <c r="V23" s="15">
        <v>20</v>
      </c>
      <c r="W23" s="49">
        <v>1347.741</v>
      </c>
      <c r="X23" s="49">
        <v>19447.468000000001</v>
      </c>
      <c r="Y23" s="50">
        <f t="shared" si="3"/>
        <v>6.9301618082107136E-2</v>
      </c>
    </row>
    <row r="24" spans="2:25">
      <c r="B24" s="61">
        <v>6.7163621000000007E-2</v>
      </c>
      <c r="C24" s="47">
        <v>4.0632000000000001E-2</v>
      </c>
      <c r="D24" s="47">
        <v>0.35409800000000002</v>
      </c>
      <c r="E24" s="43">
        <v>9.3563999999999994E-2</v>
      </c>
      <c r="G24" s="53">
        <v>21</v>
      </c>
      <c r="H24" s="49">
        <v>1795.86</v>
      </c>
      <c r="I24" s="49">
        <v>26738.581999999999</v>
      </c>
      <c r="J24" s="50">
        <f t="shared" si="0"/>
        <v>6.7163621466538509E-2</v>
      </c>
      <c r="L24" s="15">
        <v>21</v>
      </c>
      <c r="M24" s="49">
        <v>878.46799999999996</v>
      </c>
      <c r="N24" s="49">
        <v>21620.217000000001</v>
      </c>
      <c r="O24" s="50">
        <f t="shared" si="1"/>
        <v>4.0631784593096354E-2</v>
      </c>
      <c r="Q24" s="15">
        <v>21</v>
      </c>
      <c r="R24" s="49">
        <v>4033.8029999999999</v>
      </c>
      <c r="S24" s="49">
        <v>11391.786</v>
      </c>
      <c r="T24" s="50">
        <f t="shared" si="2"/>
        <v>0.35409750499175457</v>
      </c>
      <c r="V24" s="15">
        <v>21</v>
      </c>
      <c r="W24" s="49">
        <v>1419.8910000000001</v>
      </c>
      <c r="X24" s="49">
        <v>15175.581</v>
      </c>
      <c r="Y24" s="50">
        <f t="shared" si="3"/>
        <v>9.3564193687213693E-2</v>
      </c>
    </row>
    <row r="25" spans="2:25" ht="14.65" thickBot="1">
      <c r="B25" s="61">
        <v>8.9609455000000005E-2</v>
      </c>
      <c r="C25" s="47">
        <v>4.5040999999999998E-2</v>
      </c>
      <c r="D25" s="47">
        <v>0.108125</v>
      </c>
      <c r="E25" s="43">
        <v>9.5065999999999998E-2</v>
      </c>
      <c r="G25" s="53">
        <v>22</v>
      </c>
      <c r="H25" s="49">
        <v>1653.3879999999999</v>
      </c>
      <c r="I25" s="49">
        <v>18451.044000000002</v>
      </c>
      <c r="J25" s="50">
        <f t="shared" si="0"/>
        <v>8.9609455161453189E-2</v>
      </c>
      <c r="L25" s="15">
        <v>22</v>
      </c>
      <c r="M25" s="49">
        <v>1184.125</v>
      </c>
      <c r="N25" s="49">
        <v>26289.812999999998</v>
      </c>
      <c r="O25" s="50">
        <f t="shared" si="1"/>
        <v>4.5041210449081555E-2</v>
      </c>
      <c r="Q25" s="16">
        <v>22</v>
      </c>
      <c r="R25" s="51">
        <v>1635.393</v>
      </c>
      <c r="S25" s="51">
        <v>15125.05</v>
      </c>
      <c r="T25" s="52">
        <f t="shared" si="2"/>
        <v>0.10812479958743938</v>
      </c>
      <c r="V25" s="15">
        <v>22</v>
      </c>
      <c r="W25" s="49">
        <v>1190.009</v>
      </c>
      <c r="X25" s="49">
        <v>12517.651</v>
      </c>
      <c r="Y25" s="50">
        <f t="shared" si="3"/>
        <v>9.5066478527001591E-2</v>
      </c>
    </row>
    <row r="26" spans="2:25" ht="14.65" thickBot="1">
      <c r="B26" s="61">
        <v>5.5952388999999998E-2</v>
      </c>
      <c r="C26" s="47">
        <v>4.5529E-2</v>
      </c>
      <c r="D26" s="47"/>
      <c r="E26" s="43">
        <v>0.13764599999999999</v>
      </c>
      <c r="G26" s="53">
        <v>23</v>
      </c>
      <c r="H26" s="49">
        <v>1546.55</v>
      </c>
      <c r="I26" s="49">
        <v>27640.464</v>
      </c>
      <c r="J26" s="50">
        <f t="shared" si="0"/>
        <v>5.5952389221830719E-2</v>
      </c>
      <c r="L26" s="16">
        <v>23</v>
      </c>
      <c r="M26" s="51">
        <v>811.37800000000004</v>
      </c>
      <c r="N26" s="51">
        <v>17821.189999999999</v>
      </c>
      <c r="O26" s="52">
        <f t="shared" si="1"/>
        <v>4.5528833933087529E-2</v>
      </c>
      <c r="V26" s="15">
        <v>23</v>
      </c>
      <c r="W26" s="49">
        <v>2132.6489999999999</v>
      </c>
      <c r="X26" s="49">
        <v>15493.743</v>
      </c>
      <c r="Y26" s="50">
        <f t="shared" si="3"/>
        <v>0.13764582257495814</v>
      </c>
    </row>
    <row r="27" spans="2:25" ht="14.65" thickBot="1">
      <c r="B27" s="61">
        <v>3.1532774E-2</v>
      </c>
      <c r="C27" s="47"/>
      <c r="D27" s="47"/>
      <c r="E27" s="43">
        <v>6.4134999999999998E-2</v>
      </c>
      <c r="G27" s="54">
        <v>24</v>
      </c>
      <c r="H27" s="51">
        <v>616.399</v>
      </c>
      <c r="I27" s="51">
        <v>19547.883999999998</v>
      </c>
      <c r="J27" s="52">
        <f t="shared" si="0"/>
        <v>3.1532773572832747E-2</v>
      </c>
      <c r="V27" s="15">
        <v>24</v>
      </c>
      <c r="W27" s="49">
        <v>1010.465</v>
      </c>
      <c r="X27" s="49">
        <v>15755.343000000001</v>
      </c>
      <c r="Y27" s="50">
        <f t="shared" si="3"/>
        <v>6.4134750985744962E-2</v>
      </c>
    </row>
    <row r="28" spans="2:25">
      <c r="B28" s="42"/>
      <c r="C28" s="47"/>
      <c r="D28" s="47"/>
      <c r="E28" s="43">
        <v>0.149146</v>
      </c>
      <c r="V28" s="15">
        <v>25</v>
      </c>
      <c r="W28" s="49">
        <v>2437.299</v>
      </c>
      <c r="X28" s="49">
        <v>16341.687</v>
      </c>
      <c r="Y28" s="50">
        <f t="shared" si="3"/>
        <v>0.1491461071307999</v>
      </c>
    </row>
    <row r="29" spans="2:25">
      <c r="B29" s="42"/>
      <c r="C29" s="47"/>
      <c r="D29" s="47"/>
      <c r="E29" s="43">
        <v>0.13355</v>
      </c>
      <c r="V29" s="15">
        <v>26</v>
      </c>
      <c r="W29" s="49">
        <v>2301.7930000000001</v>
      </c>
      <c r="X29" s="49">
        <v>17235.465</v>
      </c>
      <c r="Y29" s="50">
        <f t="shared" si="3"/>
        <v>0.13354980558981147</v>
      </c>
    </row>
    <row r="30" spans="2:25" ht="14.65" thickBot="1">
      <c r="B30" s="44"/>
      <c r="C30" s="48"/>
      <c r="D30" s="48"/>
      <c r="E30" s="45">
        <v>0.122027</v>
      </c>
      <c r="V30" s="16">
        <v>27</v>
      </c>
      <c r="W30" s="51">
        <v>1512.3879999999999</v>
      </c>
      <c r="X30" s="51">
        <v>12393.875</v>
      </c>
      <c r="Y30" s="52">
        <f t="shared" si="3"/>
        <v>0.12202704965154158</v>
      </c>
    </row>
    <row r="31" spans="2:25">
      <c r="B31" s="8"/>
      <c r="C31" s="8"/>
      <c r="D31" s="8"/>
      <c r="E31" s="8"/>
    </row>
    <row r="32" spans="2:25">
      <c r="B32" s="8"/>
      <c r="C32" s="8"/>
      <c r="D32" s="8"/>
      <c r="E32" s="8"/>
    </row>
    <row r="33" spans="2:5">
      <c r="C33" s="8"/>
      <c r="D33" s="8"/>
      <c r="E33" s="8"/>
    </row>
    <row r="34" spans="2:5">
      <c r="B34" s="8"/>
      <c r="C34" s="8"/>
      <c r="D34" s="8"/>
      <c r="E34" s="8"/>
    </row>
    <row r="35" spans="2:5">
      <c r="B35" s="8"/>
      <c r="C35" s="8"/>
      <c r="D35" s="8"/>
      <c r="E35" s="8"/>
    </row>
    <row r="36" spans="2:5">
      <c r="C36" s="8"/>
      <c r="D36" s="8"/>
      <c r="E36" s="8"/>
    </row>
    <row r="37" spans="2:5">
      <c r="B37" s="8"/>
      <c r="C37" s="8"/>
      <c r="D37" s="8"/>
      <c r="E37" s="8"/>
    </row>
    <row r="38" spans="2:5">
      <c r="B38" s="8"/>
      <c r="C38" s="8"/>
      <c r="D38" s="8"/>
      <c r="E38" s="8"/>
    </row>
    <row r="39" spans="2:5">
      <c r="C39" s="8"/>
      <c r="D39" s="8"/>
      <c r="E39" s="8"/>
    </row>
    <row r="40" spans="2:5">
      <c r="B40" s="8"/>
      <c r="C40" s="8"/>
      <c r="D40" s="8"/>
      <c r="E40" s="8"/>
    </row>
    <row r="41" spans="2:5">
      <c r="B41" s="8"/>
      <c r="C41" s="8"/>
      <c r="D41" s="8"/>
      <c r="E41" s="8"/>
    </row>
    <row r="42" spans="2:5">
      <c r="C42" s="8"/>
      <c r="D42" s="8"/>
      <c r="E42" s="8"/>
    </row>
    <row r="43" spans="2:5">
      <c r="E43" s="8"/>
    </row>
    <row r="44" spans="2:5">
      <c r="E44" s="8"/>
    </row>
    <row r="45" spans="2:5">
      <c r="B45" s="8"/>
      <c r="C45" s="8"/>
      <c r="D45" s="8"/>
      <c r="E45" s="8"/>
    </row>
    <row r="46" spans="2:5">
      <c r="B46" s="8"/>
      <c r="C46" s="8"/>
      <c r="D46" s="8"/>
      <c r="E46" s="8"/>
    </row>
    <row r="47" spans="2:5">
      <c r="E47" s="8"/>
    </row>
    <row r="48" spans="2:5">
      <c r="B48" s="8"/>
      <c r="C48" s="8"/>
      <c r="D48" s="8"/>
      <c r="E48" s="8"/>
    </row>
    <row r="49" spans="2:5">
      <c r="B49" s="8"/>
      <c r="C49" s="8"/>
      <c r="D49" s="8"/>
      <c r="E49" s="8"/>
    </row>
    <row r="50" spans="2:5">
      <c r="E50" s="8"/>
    </row>
    <row r="51" spans="2:5">
      <c r="E51" s="8"/>
    </row>
    <row r="52" spans="2:5">
      <c r="E52" s="8"/>
    </row>
    <row r="53" spans="2:5">
      <c r="E53" s="8"/>
    </row>
    <row r="54" spans="2:5">
      <c r="E54" s="8"/>
    </row>
    <row r="55" spans="2:5">
      <c r="E55" s="8"/>
    </row>
    <row r="56" spans="2:5">
      <c r="E56" s="8"/>
    </row>
    <row r="57" spans="2:5">
      <c r="E57" s="8"/>
    </row>
    <row r="58" spans="2:5">
      <c r="E58" s="8"/>
    </row>
    <row r="59" spans="2:5">
      <c r="E59" s="8"/>
    </row>
    <row r="60" spans="2:5">
      <c r="E60" s="8"/>
    </row>
    <row r="61" spans="2:5">
      <c r="E61" s="8"/>
    </row>
    <row r="62" spans="2:5">
      <c r="E62" s="8"/>
    </row>
    <row r="63" spans="2:5">
      <c r="E63" s="8"/>
    </row>
    <row r="64" spans="2:5">
      <c r="E64" s="8"/>
    </row>
    <row r="65" spans="5:5">
      <c r="E65" s="8"/>
    </row>
    <row r="66" spans="5:5">
      <c r="E66" s="8"/>
    </row>
    <row r="67" spans="5:5">
      <c r="E67" s="8"/>
    </row>
    <row r="68" spans="5:5">
      <c r="E68" s="8"/>
    </row>
    <row r="69" spans="5:5">
      <c r="E69" s="8"/>
    </row>
    <row r="70" spans="5:5">
      <c r="E70" s="8"/>
    </row>
    <row r="71" spans="5:5">
      <c r="E71" s="8"/>
    </row>
    <row r="72" spans="5:5">
      <c r="E72" s="8"/>
    </row>
    <row r="73" spans="5:5">
      <c r="E73" s="8"/>
    </row>
    <row r="74" spans="5:5">
      <c r="E74" s="8"/>
    </row>
  </sheetData>
  <mergeCells count="1">
    <mergeCell ref="B2:E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818FD1-7D3D-4FDF-BF62-A04899405B62}">
  <dimension ref="B1:AB48"/>
  <sheetViews>
    <sheetView zoomScale="65" zoomScaleNormal="65" workbookViewId="0">
      <selection activeCell="K10" sqref="K10"/>
    </sheetView>
  </sheetViews>
  <sheetFormatPr defaultRowHeight="14.25"/>
  <cols>
    <col min="2" max="5" width="14.59765625" customWidth="1"/>
    <col min="8" max="8" width="23.86328125" customWidth="1"/>
    <col min="9" max="9" width="15.1328125" customWidth="1"/>
    <col min="12" max="12" width="16.6640625" bestFit="1" customWidth="1"/>
    <col min="14" max="14" width="22.19921875" customWidth="1"/>
    <col min="17" max="17" width="16.6640625" bestFit="1" customWidth="1"/>
    <col min="18" max="19" width="17.265625" bestFit="1" customWidth="1"/>
    <col min="20" max="20" width="42.73046875" customWidth="1"/>
    <col min="25" max="25" width="16.6640625" bestFit="1" customWidth="1"/>
    <col min="26" max="27" width="17.265625" bestFit="1" customWidth="1"/>
    <col min="28" max="28" width="16.6640625" bestFit="1" customWidth="1"/>
  </cols>
  <sheetData>
    <row r="1" spans="2:28" ht="14.65" thickBot="1"/>
    <row r="2" spans="2:28" ht="14.65" thickBot="1">
      <c r="B2" s="183" t="s">
        <v>11</v>
      </c>
      <c r="C2" s="184"/>
      <c r="D2" s="184"/>
      <c r="E2" s="185"/>
    </row>
    <row r="3" spans="2:28" ht="27" thickBot="1">
      <c r="B3" s="40" t="s">
        <v>3</v>
      </c>
      <c r="C3" s="1" t="s">
        <v>8</v>
      </c>
      <c r="D3" s="39" t="s">
        <v>9</v>
      </c>
      <c r="E3" s="17" t="s">
        <v>10</v>
      </c>
      <c r="H3" s="126" t="s">
        <v>53</v>
      </c>
      <c r="I3" s="126" t="s">
        <v>62</v>
      </c>
      <c r="J3" s="126" t="s">
        <v>54</v>
      </c>
      <c r="K3" s="126" t="s">
        <v>55</v>
      </c>
      <c r="L3" s="126" t="s">
        <v>56</v>
      </c>
      <c r="M3" s="126"/>
      <c r="N3" s="126" t="s">
        <v>64</v>
      </c>
      <c r="O3" s="126" t="s">
        <v>54</v>
      </c>
      <c r="P3" s="126" t="s">
        <v>55</v>
      </c>
      <c r="Q3" s="126" t="s">
        <v>56</v>
      </c>
      <c r="R3" s="126" t="s">
        <v>57</v>
      </c>
      <c r="S3" s="126" t="s">
        <v>58</v>
      </c>
      <c r="T3" s="126" t="s">
        <v>59</v>
      </c>
      <c r="U3" s="126"/>
      <c r="V3" s="126" t="s">
        <v>65</v>
      </c>
      <c r="W3" s="126" t="s">
        <v>54</v>
      </c>
      <c r="X3" s="126" t="s">
        <v>55</v>
      </c>
      <c r="Y3" s="126" t="s">
        <v>56</v>
      </c>
      <c r="Z3" s="126" t="s">
        <v>57</v>
      </c>
      <c r="AA3" s="126" t="s">
        <v>58</v>
      </c>
      <c r="AB3" s="126" t="s">
        <v>59</v>
      </c>
    </row>
    <row r="4" spans="2:28" ht="15.75">
      <c r="B4" s="66">
        <v>1</v>
      </c>
      <c r="C4" s="123">
        <v>0.42574999106651201</v>
      </c>
      <c r="D4" s="118">
        <v>1.1653604383543299</v>
      </c>
      <c r="E4" s="123">
        <v>0.96488046513139503</v>
      </c>
      <c r="H4" s="127">
        <v>1</v>
      </c>
      <c r="I4" s="128" t="s">
        <v>60</v>
      </c>
      <c r="J4" s="128">
        <v>15.151371955871582</v>
      </c>
      <c r="K4" s="128">
        <v>15.103150685628256</v>
      </c>
      <c r="L4" s="129"/>
      <c r="M4" s="129"/>
      <c r="N4" s="129"/>
      <c r="O4" s="128">
        <v>15.467804908752441</v>
      </c>
      <c r="P4" s="130">
        <v>15.403752644856771</v>
      </c>
      <c r="Q4" s="129"/>
      <c r="R4" s="129"/>
      <c r="S4" s="129"/>
      <c r="T4" s="129"/>
      <c r="U4" s="129"/>
      <c r="V4" s="129"/>
      <c r="W4" s="131">
        <v>15.207000000000001</v>
      </c>
      <c r="X4" s="130">
        <v>15.149333333333333</v>
      </c>
      <c r="Y4" s="129"/>
      <c r="Z4" s="129"/>
      <c r="AA4" s="129"/>
      <c r="AB4" s="132"/>
    </row>
    <row r="5" spans="2:28" ht="15.75">
      <c r="B5" s="119">
        <v>1</v>
      </c>
      <c r="C5" s="124">
        <v>0.46555169044737199</v>
      </c>
      <c r="D5" s="120">
        <v>1.1276501134625101</v>
      </c>
      <c r="E5" s="124">
        <v>1.0856101608511599</v>
      </c>
      <c r="H5" s="133"/>
      <c r="I5" s="134"/>
      <c r="J5" s="134">
        <v>15.060626983642578</v>
      </c>
      <c r="K5" s="134"/>
      <c r="L5" s="135"/>
      <c r="M5" s="135"/>
      <c r="N5" s="135"/>
      <c r="O5" s="134">
        <v>15.332432746887207</v>
      </c>
      <c r="P5" s="135"/>
      <c r="Q5" s="135"/>
      <c r="R5" s="135"/>
      <c r="S5" s="135"/>
      <c r="T5" s="135"/>
      <c r="U5" s="135"/>
      <c r="V5" s="135"/>
      <c r="W5" s="136">
        <v>15.212</v>
      </c>
      <c r="X5" s="135"/>
      <c r="Y5" s="135"/>
      <c r="Z5" s="135"/>
      <c r="AA5" s="135"/>
      <c r="AB5" s="137"/>
    </row>
    <row r="6" spans="2:28" ht="15.75">
      <c r="B6" s="119">
        <v>1</v>
      </c>
      <c r="C6" s="124">
        <v>0.49811056213149202</v>
      </c>
      <c r="D6" s="120">
        <v>1.2649325564476701</v>
      </c>
      <c r="E6" s="124">
        <v>1.2593676145109101</v>
      </c>
      <c r="H6" s="133"/>
      <c r="I6" s="134"/>
      <c r="J6" s="134">
        <v>15.097453117370605</v>
      </c>
      <c r="K6" s="134"/>
      <c r="L6" s="135"/>
      <c r="M6" s="135"/>
      <c r="N6" s="135"/>
      <c r="O6" s="134">
        <v>15.411020278930664</v>
      </c>
      <c r="P6" s="135"/>
      <c r="Q6" s="135"/>
      <c r="R6" s="135"/>
      <c r="S6" s="135"/>
      <c r="T6" s="135"/>
      <c r="U6" s="135"/>
      <c r="V6" s="135"/>
      <c r="W6" s="136">
        <v>15.029</v>
      </c>
      <c r="X6" s="135"/>
      <c r="Y6" s="135"/>
      <c r="Z6" s="135"/>
      <c r="AA6" s="135"/>
      <c r="AB6" s="137"/>
    </row>
    <row r="7" spans="2:28" ht="15.75">
      <c r="B7" s="119">
        <v>1</v>
      </c>
      <c r="C7" s="124">
        <v>0.32939859427250001</v>
      </c>
      <c r="D7" s="120">
        <v>1.2891991169176999</v>
      </c>
      <c r="E7" s="124">
        <v>1.1587580884399</v>
      </c>
      <c r="H7" s="133"/>
      <c r="I7" s="135" t="s">
        <v>61</v>
      </c>
      <c r="J7" s="134">
        <v>24.236827850341797</v>
      </c>
      <c r="K7" s="138">
        <v>24.264189402262371</v>
      </c>
      <c r="L7" s="150">
        <v>9.1610387166341152</v>
      </c>
      <c r="M7" s="135"/>
      <c r="N7" s="135"/>
      <c r="O7" s="134">
        <v>24.344015121459961</v>
      </c>
      <c r="P7" s="138">
        <v>24.320405960083008</v>
      </c>
      <c r="Q7" s="150">
        <v>8.9402624766031895</v>
      </c>
      <c r="R7" s="150">
        <v>-0.22077624003092566</v>
      </c>
      <c r="S7" s="150">
        <v>0.22077624003092566</v>
      </c>
      <c r="T7" s="140">
        <v>1.165360438354333</v>
      </c>
      <c r="U7" s="135"/>
      <c r="V7" s="135"/>
      <c r="W7" s="134">
        <v>24.361949920654297</v>
      </c>
      <c r="X7" s="138">
        <v>24.177162806193035</v>
      </c>
      <c r="Y7" s="150">
        <v>9.212616587320964</v>
      </c>
      <c r="Z7" s="150">
        <v>5.1577870686848826E-2</v>
      </c>
      <c r="AA7" s="150">
        <v>-5.1577870686848826E-2</v>
      </c>
      <c r="AB7" s="154">
        <v>0.96488046513139492</v>
      </c>
    </row>
    <row r="8" spans="2:28" ht="15.75">
      <c r="B8" s="119">
        <v>1</v>
      </c>
      <c r="C8" s="124">
        <v>0.29203083612160002</v>
      </c>
      <c r="D8" s="120">
        <v>1.2690618627982999</v>
      </c>
      <c r="E8" s="124">
        <v>1.2466296231942999</v>
      </c>
      <c r="H8" s="133"/>
      <c r="I8" s="135"/>
      <c r="J8" s="134">
        <v>24.276065826416016</v>
      </c>
      <c r="K8" s="135"/>
      <c r="L8" s="150"/>
      <c r="M8" s="135"/>
      <c r="N8" s="135"/>
      <c r="O8" s="134">
        <v>24.391471862792969</v>
      </c>
      <c r="P8" s="135"/>
      <c r="Q8" s="150">
        <v>8.9877192179361973</v>
      </c>
      <c r="R8" s="150">
        <v>-0.17331949869791785</v>
      </c>
      <c r="S8" s="150">
        <v>0.17331949869791785</v>
      </c>
      <c r="T8" s="140">
        <v>1.1276501134625074</v>
      </c>
      <c r="U8" s="135"/>
      <c r="V8" s="135"/>
      <c r="W8" s="134">
        <v>24.191865921020508</v>
      </c>
      <c r="X8" s="135"/>
      <c r="Y8" s="150">
        <v>9.0425325876871749</v>
      </c>
      <c r="Z8" s="150">
        <v>-0.11850612894694024</v>
      </c>
      <c r="AA8" s="150">
        <v>0.11850612894694024</v>
      </c>
      <c r="AB8" s="154">
        <v>1.0856101608511559</v>
      </c>
    </row>
    <row r="9" spans="2:28" ht="15.75">
      <c r="B9" s="119">
        <v>1</v>
      </c>
      <c r="C9" s="124">
        <v>0.29646359410310003</v>
      </c>
      <c r="D9" s="120">
        <v>1.3123753876121</v>
      </c>
      <c r="E9" s="124">
        <v>1.1479047226498</v>
      </c>
      <c r="H9" s="133"/>
      <c r="I9" s="135"/>
      <c r="J9" s="134">
        <v>24.279674530029297</v>
      </c>
      <c r="K9" s="135"/>
      <c r="L9" s="150"/>
      <c r="M9" s="135"/>
      <c r="N9" s="135"/>
      <c r="O9" s="134">
        <v>24.225730895996094</v>
      </c>
      <c r="P9" s="135"/>
      <c r="Q9" s="150">
        <v>8.8219782511393223</v>
      </c>
      <c r="R9" s="150">
        <v>-0.33906046549479285</v>
      </c>
      <c r="S9" s="150">
        <v>0.33906046549479285</v>
      </c>
      <c r="T9" s="140">
        <v>1.2649325564476745</v>
      </c>
      <c r="U9" s="135"/>
      <c r="V9" s="135"/>
      <c r="W9" s="134">
        <v>23.977672576904297</v>
      </c>
      <c r="X9" s="135"/>
      <c r="Y9" s="150">
        <v>8.828339243570964</v>
      </c>
      <c r="Z9" s="150">
        <v>-0.33269947306315117</v>
      </c>
      <c r="AA9" s="150">
        <v>0.33269947306315117</v>
      </c>
      <c r="AB9" s="154">
        <v>1.2593676145109076</v>
      </c>
    </row>
    <row r="10" spans="2:28" ht="15.75">
      <c r="B10" s="119">
        <v>1</v>
      </c>
      <c r="C10" s="124">
        <v>0.29739663641960001</v>
      </c>
      <c r="D10" s="120">
        <v>1.3624574541090999</v>
      </c>
      <c r="E10" s="124">
        <v>1.2837535271153999</v>
      </c>
      <c r="H10" s="133">
        <v>2</v>
      </c>
      <c r="I10" s="135" t="s">
        <v>60</v>
      </c>
      <c r="J10" s="134">
        <v>14.895501136779785</v>
      </c>
      <c r="K10" s="138">
        <v>14.799555460611979</v>
      </c>
      <c r="L10" s="150"/>
      <c r="M10" s="135"/>
      <c r="N10" s="135"/>
      <c r="O10" s="134">
        <v>14.73954963684082</v>
      </c>
      <c r="P10" s="138">
        <v>14.708762168884277</v>
      </c>
      <c r="Q10" s="150"/>
      <c r="R10" s="150"/>
      <c r="S10" s="150"/>
      <c r="T10" s="135"/>
      <c r="U10" s="135"/>
      <c r="V10" s="135"/>
      <c r="W10" s="134">
        <v>14.842545509338379</v>
      </c>
      <c r="X10" s="138">
        <v>14.775628725687662</v>
      </c>
      <c r="Y10" s="150"/>
      <c r="Z10" s="150"/>
      <c r="AA10" s="150"/>
      <c r="AB10" s="154"/>
    </row>
    <row r="11" spans="2:28" ht="15.75">
      <c r="B11" s="119">
        <v>1</v>
      </c>
      <c r="C11" s="124">
        <v>0.27140503565640001</v>
      </c>
      <c r="D11" s="120">
        <v>1.4211317813533</v>
      </c>
      <c r="E11" s="124">
        <v>1.0848216343599999</v>
      </c>
      <c r="H11" s="133"/>
      <c r="I11" s="135"/>
      <c r="J11" s="134">
        <v>14.777810096740723</v>
      </c>
      <c r="K11" s="135"/>
      <c r="L11" s="150"/>
      <c r="M11" s="135"/>
      <c r="N11" s="135"/>
      <c r="O11" s="134">
        <v>14.689640045166016</v>
      </c>
      <c r="P11" s="135"/>
      <c r="Q11" s="150"/>
      <c r="R11" s="150"/>
      <c r="S11" s="150"/>
      <c r="T11" s="135"/>
      <c r="U11" s="135"/>
      <c r="V11" s="135"/>
      <c r="W11" s="134">
        <v>14.781782150268555</v>
      </c>
      <c r="X11" s="135"/>
      <c r="Y11" s="150"/>
      <c r="Z11" s="150"/>
      <c r="AA11" s="150"/>
      <c r="AB11" s="154"/>
    </row>
    <row r="12" spans="2:28" ht="16.149999999999999" thickBot="1">
      <c r="B12" s="121">
        <v>1</v>
      </c>
      <c r="C12" s="125">
        <v>0.28662638008210001</v>
      </c>
      <c r="D12" s="122">
        <v>1.554359732719</v>
      </c>
      <c r="E12" s="125">
        <v>1.3195420054519</v>
      </c>
      <c r="H12" s="133"/>
      <c r="I12" s="135"/>
      <c r="J12" s="134">
        <v>14.72535514831543</v>
      </c>
      <c r="K12" s="135"/>
      <c r="L12" s="150"/>
      <c r="M12" s="135"/>
      <c r="N12" s="135"/>
      <c r="O12" s="134">
        <v>14.697096824645996</v>
      </c>
      <c r="P12" s="135"/>
      <c r="Q12" s="150"/>
      <c r="R12" s="150"/>
      <c r="S12" s="150"/>
      <c r="T12" s="135"/>
      <c r="U12" s="135"/>
      <c r="V12" s="135"/>
      <c r="W12" s="134">
        <v>14.702558517456055</v>
      </c>
      <c r="X12" s="135"/>
      <c r="Y12" s="150"/>
      <c r="Z12" s="150"/>
      <c r="AA12" s="150"/>
      <c r="AB12" s="154"/>
    </row>
    <row r="13" spans="2:28" ht="15.75">
      <c r="H13" s="133"/>
      <c r="I13" s="135" t="s">
        <v>61</v>
      </c>
      <c r="J13" s="134">
        <v>23.189069747924805</v>
      </c>
      <c r="K13" s="138">
        <v>23.14405123392741</v>
      </c>
      <c r="L13" s="150">
        <v>8.3444957733154315</v>
      </c>
      <c r="M13" s="135"/>
      <c r="N13" s="135"/>
      <c r="O13" s="134">
        <v>22.686782836914063</v>
      </c>
      <c r="P13" s="138">
        <v>22.685785293579102</v>
      </c>
      <c r="Q13" s="150">
        <v>7.9780206680297852</v>
      </c>
      <c r="R13" s="150">
        <v>-0.36647510528564631</v>
      </c>
      <c r="S13" s="150">
        <v>0.36647510528564631</v>
      </c>
      <c r="T13" s="139">
        <v>1.2891991169176522</v>
      </c>
      <c r="U13" s="135"/>
      <c r="V13" s="135"/>
      <c r="W13" s="134">
        <v>22.90754508972168</v>
      </c>
      <c r="X13" s="138">
        <v>22.876919428507488</v>
      </c>
      <c r="Y13" s="150">
        <v>8.1319163640340175</v>
      </c>
      <c r="Z13" s="150">
        <v>-0.21257940928141394</v>
      </c>
      <c r="AA13" s="150">
        <v>0.21257940928141394</v>
      </c>
      <c r="AB13" s="154">
        <v>1.1587580884399427</v>
      </c>
    </row>
    <row r="14" spans="2:28" ht="15.75">
      <c r="H14" s="133"/>
      <c r="I14" s="135"/>
      <c r="J14" s="134">
        <v>23.119379043579102</v>
      </c>
      <c r="K14" s="135"/>
      <c r="L14" s="150"/>
      <c r="M14" s="135"/>
      <c r="N14" s="135"/>
      <c r="O14" s="134">
        <v>22.709495544433594</v>
      </c>
      <c r="P14" s="135"/>
      <c r="Q14" s="150">
        <v>8.0007333755493164</v>
      </c>
      <c r="R14" s="150">
        <v>-0.34376239776611506</v>
      </c>
      <c r="S14" s="150">
        <v>0.34376239776611506</v>
      </c>
      <c r="T14" s="139">
        <v>1.2690618627983319</v>
      </c>
      <c r="U14" s="135"/>
      <c r="V14" s="135"/>
      <c r="W14" s="134">
        <v>22.802091598510742</v>
      </c>
      <c r="X14" s="135"/>
      <c r="Y14" s="150">
        <v>8.02646287282308</v>
      </c>
      <c r="Z14" s="150">
        <v>-0.31803290049235144</v>
      </c>
      <c r="AA14" s="150">
        <v>0.31803290049235144</v>
      </c>
      <c r="AB14" s="154">
        <v>1.2466296231942771</v>
      </c>
    </row>
    <row r="15" spans="2:28" ht="15.75">
      <c r="H15" s="133"/>
      <c r="I15" s="135"/>
      <c r="J15" s="134">
        <v>23.12370491027832</v>
      </c>
      <c r="K15" s="135"/>
      <c r="L15" s="150"/>
      <c r="M15" s="135"/>
      <c r="N15" s="135"/>
      <c r="O15" s="134">
        <v>22.661077499389648</v>
      </c>
      <c r="P15" s="135"/>
      <c r="Q15" s="150">
        <v>7.9523153305053711</v>
      </c>
      <c r="R15" s="150">
        <v>-0.39218044281006037</v>
      </c>
      <c r="S15" s="150">
        <v>0.39218044281006037</v>
      </c>
      <c r="T15" s="139">
        <v>1.3123753876120816</v>
      </c>
      <c r="U15" s="135"/>
      <c r="V15" s="135"/>
      <c r="W15" s="134">
        <v>22.921121597290039</v>
      </c>
      <c r="X15" s="135"/>
      <c r="Y15" s="150">
        <v>8.1454928716023769</v>
      </c>
      <c r="Z15" s="150">
        <v>-0.19900290171305457</v>
      </c>
      <c r="AA15" s="150">
        <v>0.19900290171305457</v>
      </c>
      <c r="AB15" s="154">
        <v>1.1479047226497749</v>
      </c>
    </row>
    <row r="16" spans="2:28" ht="15.75">
      <c r="H16" s="133">
        <v>3</v>
      </c>
      <c r="I16" s="135" t="s">
        <v>60</v>
      </c>
      <c r="J16" s="134">
        <v>14.833606719970703</v>
      </c>
      <c r="K16" s="138">
        <v>14.733904838562012</v>
      </c>
      <c r="L16" s="150"/>
      <c r="M16" s="135"/>
      <c r="N16" s="135"/>
      <c r="O16" s="134">
        <v>15.252011299133301</v>
      </c>
      <c r="P16" s="138">
        <v>15.469398816426596</v>
      </c>
      <c r="Q16" s="150"/>
      <c r="R16" s="150"/>
      <c r="S16" s="150"/>
      <c r="T16" s="135"/>
      <c r="U16" s="135"/>
      <c r="V16" s="135"/>
      <c r="W16" s="143">
        <v>15.680999999999999</v>
      </c>
      <c r="X16" s="138">
        <v>15.513</v>
      </c>
      <c r="Y16" s="150"/>
      <c r="Z16" s="150"/>
      <c r="AA16" s="150"/>
      <c r="AB16" s="154"/>
    </row>
    <row r="17" spans="8:28" ht="15.75">
      <c r="H17" s="133"/>
      <c r="I17" s="135"/>
      <c r="J17" s="134">
        <v>14.685966491699219</v>
      </c>
      <c r="K17" s="135"/>
      <c r="L17" s="150"/>
      <c r="M17" s="135"/>
      <c r="N17" s="135"/>
      <c r="O17" s="134">
        <v>15.467328071594238</v>
      </c>
      <c r="P17" s="135"/>
      <c r="Q17" s="150"/>
      <c r="R17" s="150"/>
      <c r="S17" s="150"/>
      <c r="T17" s="135"/>
      <c r="U17" s="135"/>
      <c r="V17" s="135"/>
      <c r="W17" s="143">
        <v>15.577</v>
      </c>
      <c r="X17" s="135"/>
      <c r="Y17" s="150"/>
      <c r="Z17" s="150"/>
      <c r="AA17" s="150"/>
      <c r="AB17" s="154"/>
    </row>
    <row r="18" spans="8:28" ht="15.75">
      <c r="H18" s="133"/>
      <c r="I18" s="135"/>
      <c r="J18" s="134">
        <v>14.682141304016113</v>
      </c>
      <c r="K18" s="135"/>
      <c r="L18" s="150"/>
      <c r="M18" s="135"/>
      <c r="N18" s="135"/>
      <c r="O18" s="134">
        <v>15.688857078552246</v>
      </c>
      <c r="P18" s="135"/>
      <c r="Q18" s="150"/>
      <c r="R18" s="150"/>
      <c r="S18" s="150"/>
      <c r="T18" s="135"/>
      <c r="U18" s="135"/>
      <c r="V18" s="135"/>
      <c r="W18" s="143">
        <v>15.281000000000001</v>
      </c>
      <c r="X18" s="135"/>
      <c r="Y18" s="150"/>
      <c r="Z18" s="150"/>
      <c r="AA18" s="150"/>
      <c r="AB18" s="154"/>
    </row>
    <row r="19" spans="8:28" ht="15.75">
      <c r="H19" s="133"/>
      <c r="I19" s="135" t="s">
        <v>61</v>
      </c>
      <c r="J19" s="134">
        <v>23.593057632446289</v>
      </c>
      <c r="K19" s="138">
        <v>23.644600868225098</v>
      </c>
      <c r="L19" s="150">
        <v>8.9106960296630859</v>
      </c>
      <c r="M19" s="135"/>
      <c r="N19" s="135"/>
      <c r="O19" s="134">
        <v>23.933883666992188</v>
      </c>
      <c r="P19" s="138">
        <v>23.850237528483074</v>
      </c>
      <c r="Q19" s="150">
        <v>8.4644848505655919</v>
      </c>
      <c r="R19" s="150">
        <v>-0.44621117909749408</v>
      </c>
      <c r="S19" s="150">
        <v>0.44621117909749408</v>
      </c>
      <c r="T19" s="139">
        <v>1.362457454109089</v>
      </c>
      <c r="U19" s="135"/>
      <c r="V19" s="135"/>
      <c r="W19" s="134">
        <v>24.063327789306641</v>
      </c>
      <c r="X19" s="138">
        <v>24.131074905395508</v>
      </c>
      <c r="Y19" s="150">
        <v>8.5503277893066407</v>
      </c>
      <c r="Z19" s="150">
        <v>-0.36036824035644521</v>
      </c>
      <c r="AA19" s="150">
        <v>0.36036824035644521</v>
      </c>
      <c r="AB19" s="154">
        <v>1.2837535271154004</v>
      </c>
    </row>
    <row r="20" spans="8:28" ht="15.75">
      <c r="H20" s="133"/>
      <c r="I20" s="135"/>
      <c r="J20" s="134">
        <v>23.696144104003906</v>
      </c>
      <c r="K20" s="135"/>
      <c r="L20" s="150"/>
      <c r="M20" s="135"/>
      <c r="N20" s="135"/>
      <c r="O20" s="134">
        <v>23.873054504394531</v>
      </c>
      <c r="P20" s="135"/>
      <c r="Q20" s="150">
        <v>8.4036556879679356</v>
      </c>
      <c r="R20" s="150">
        <v>-0.50704034169515033</v>
      </c>
      <c r="S20" s="150">
        <v>0.50704034169515033</v>
      </c>
      <c r="T20" s="139">
        <v>1.4211317813532607</v>
      </c>
      <c r="U20" s="135"/>
      <c r="V20" s="135"/>
      <c r="W20" s="134">
        <v>24.306238174438477</v>
      </c>
      <c r="X20" s="135"/>
      <c r="Y20" s="150">
        <v>8.7932381744384767</v>
      </c>
      <c r="Z20" s="150">
        <v>-0.11745785522460928</v>
      </c>
      <c r="AA20" s="150">
        <v>0.11745785522460928</v>
      </c>
      <c r="AB20" s="154">
        <v>1.084821634359955</v>
      </c>
    </row>
    <row r="21" spans="8:28" ht="16.149999999999999" thickBot="1">
      <c r="H21" s="144"/>
      <c r="I21" s="145"/>
      <c r="J21" s="146"/>
      <c r="K21" s="145"/>
      <c r="L21" s="151"/>
      <c r="M21" s="145"/>
      <c r="N21" s="145"/>
      <c r="O21" s="146">
        <v>23.7437744140625</v>
      </c>
      <c r="P21" s="145"/>
      <c r="Q21" s="151">
        <v>8.2743755976359044</v>
      </c>
      <c r="R21" s="151">
        <v>-0.63632043202718158</v>
      </c>
      <c r="S21" s="151">
        <v>0.63632043202718158</v>
      </c>
      <c r="T21" s="147">
        <v>1.5543597327189602</v>
      </c>
      <c r="U21" s="145"/>
      <c r="V21" s="145"/>
      <c r="W21" s="146">
        <v>24.023658752441406</v>
      </c>
      <c r="X21" s="145"/>
      <c r="Y21" s="151">
        <v>8.5106587524414063</v>
      </c>
      <c r="Z21" s="151">
        <v>-0.40003727722167959</v>
      </c>
      <c r="AA21" s="151">
        <v>0.40003727722167959</v>
      </c>
      <c r="AB21" s="155">
        <v>1.3195420054519349</v>
      </c>
    </row>
    <row r="22" spans="8:28">
      <c r="L22" s="152"/>
      <c r="Q22" s="152"/>
      <c r="R22" s="152"/>
      <c r="S22" s="152"/>
    </row>
    <row r="23" spans="8:28" ht="14.65" thickBot="1">
      <c r="L23" s="152"/>
      <c r="Q23" s="152"/>
      <c r="R23" s="152"/>
      <c r="S23" s="152"/>
    </row>
    <row r="24" spans="8:28" ht="15.75">
      <c r="H24" s="127"/>
      <c r="I24" s="129" t="s">
        <v>62</v>
      </c>
      <c r="J24" s="129" t="s">
        <v>54</v>
      </c>
      <c r="K24" s="129" t="s">
        <v>55</v>
      </c>
      <c r="L24" s="153" t="s">
        <v>56</v>
      </c>
      <c r="M24" s="129"/>
      <c r="N24" s="129" t="s">
        <v>63</v>
      </c>
      <c r="O24" s="129" t="s">
        <v>54</v>
      </c>
      <c r="P24" s="129" t="s">
        <v>55</v>
      </c>
      <c r="Q24" s="153" t="s">
        <v>56</v>
      </c>
      <c r="R24" s="153" t="s">
        <v>57</v>
      </c>
      <c r="S24" s="153" t="s">
        <v>58</v>
      </c>
      <c r="T24" s="132" t="s">
        <v>59</v>
      </c>
      <c r="U24" s="126"/>
      <c r="V24" s="126"/>
      <c r="W24" s="126"/>
      <c r="X24" s="126"/>
      <c r="Y24" s="126"/>
      <c r="Z24" s="126"/>
      <c r="AA24" s="126"/>
      <c r="AB24" s="126"/>
    </row>
    <row r="25" spans="8:28" ht="15.75">
      <c r="H25" s="133">
        <v>1</v>
      </c>
      <c r="I25" s="134" t="s">
        <v>60</v>
      </c>
      <c r="J25" s="134">
        <v>16.566814422607422</v>
      </c>
      <c r="K25" s="134">
        <v>16.432348251342773</v>
      </c>
      <c r="L25" s="150"/>
      <c r="M25" s="135"/>
      <c r="N25" s="135"/>
      <c r="O25" s="134">
        <v>19.465606689453125</v>
      </c>
      <c r="P25" s="138">
        <v>19.299154281616211</v>
      </c>
      <c r="Q25" s="150"/>
      <c r="R25" s="150"/>
      <c r="S25" s="150"/>
      <c r="T25" s="137"/>
      <c r="U25" s="126"/>
      <c r="V25" s="126"/>
      <c r="W25" s="126"/>
      <c r="X25" s="126"/>
      <c r="Y25" s="126"/>
      <c r="Z25" s="126"/>
      <c r="AA25" s="126"/>
      <c r="AB25" s="126"/>
    </row>
    <row r="26" spans="8:28" ht="15.75">
      <c r="H26" s="133"/>
      <c r="I26" s="134"/>
      <c r="J26" s="134">
        <v>16.330541610717773</v>
      </c>
      <c r="K26" s="134"/>
      <c r="L26" s="150"/>
      <c r="M26" s="135"/>
      <c r="N26" s="135"/>
      <c r="O26" s="134">
        <v>19.204519271850586</v>
      </c>
      <c r="P26" s="135"/>
      <c r="Q26" s="150"/>
      <c r="R26" s="150"/>
      <c r="S26" s="150"/>
      <c r="T26" s="137"/>
      <c r="U26" s="126"/>
      <c r="V26" s="126"/>
      <c r="W26" s="126"/>
      <c r="X26" s="126"/>
      <c r="Y26" s="126"/>
      <c r="Z26" s="126"/>
      <c r="AA26" s="126"/>
      <c r="AB26" s="126"/>
    </row>
    <row r="27" spans="8:28" ht="15.75">
      <c r="H27" s="133"/>
      <c r="I27" s="134"/>
      <c r="J27" s="134">
        <v>16.399688720703125</v>
      </c>
      <c r="K27" s="134"/>
      <c r="L27" s="150"/>
      <c r="M27" s="135"/>
      <c r="N27" s="135"/>
      <c r="O27" s="134">
        <v>19.227336883544922</v>
      </c>
      <c r="P27" s="135"/>
      <c r="Q27" s="150"/>
      <c r="R27" s="150"/>
      <c r="S27" s="150"/>
      <c r="T27" s="137"/>
      <c r="U27" s="126"/>
      <c r="V27" s="126"/>
      <c r="W27" s="126"/>
      <c r="X27" s="126"/>
      <c r="Y27" s="126"/>
      <c r="Z27" s="126"/>
      <c r="AA27" s="126"/>
      <c r="AB27" s="126"/>
    </row>
    <row r="28" spans="8:28" ht="15.75">
      <c r="H28" s="133"/>
      <c r="I28" s="135" t="s">
        <v>61</v>
      </c>
      <c r="J28" s="136">
        <v>24.062000000000001</v>
      </c>
      <c r="K28" s="138">
        <v>24.106333333333335</v>
      </c>
      <c r="L28" s="150">
        <v>7.673985081990562</v>
      </c>
      <c r="M28" s="135"/>
      <c r="N28" s="135"/>
      <c r="O28" s="134">
        <v>28.205060958862305</v>
      </c>
      <c r="P28" s="138">
        <v>28.086596171061199</v>
      </c>
      <c r="Q28" s="150">
        <v>8.9059066772460938</v>
      </c>
      <c r="R28" s="150">
        <v>1.2319215952555318</v>
      </c>
      <c r="S28" s="150">
        <v>-1.2319215952555318</v>
      </c>
      <c r="T28" s="141">
        <v>0.42574999106651235</v>
      </c>
      <c r="U28" s="126"/>
      <c r="V28" s="126"/>
      <c r="W28" s="126"/>
      <c r="X28" s="126"/>
      <c r="Y28" s="126"/>
      <c r="Z28" s="126"/>
      <c r="AA28" s="126"/>
      <c r="AB28" s="126"/>
    </row>
    <row r="29" spans="8:28" ht="15.75">
      <c r="H29" s="133"/>
      <c r="I29" s="135"/>
      <c r="J29" s="136">
        <v>24.228000000000002</v>
      </c>
      <c r="K29" s="135"/>
      <c r="L29" s="150"/>
      <c r="M29" s="135"/>
      <c r="N29" s="135"/>
      <c r="O29" s="134">
        <v>28.076126098632813</v>
      </c>
      <c r="P29" s="135"/>
      <c r="Q29" s="150">
        <v>8.7769718170166016</v>
      </c>
      <c r="R29" s="150">
        <v>1.1029867350260396</v>
      </c>
      <c r="S29" s="150">
        <v>-1.1029867350260396</v>
      </c>
      <c r="T29" s="141">
        <v>0.4655516904473721</v>
      </c>
      <c r="U29" s="126"/>
      <c r="V29" s="126"/>
      <c r="W29" s="126"/>
      <c r="X29" s="126"/>
      <c r="Y29" s="126"/>
      <c r="Z29" s="126"/>
      <c r="AA29" s="126"/>
      <c r="AB29" s="126"/>
    </row>
    <row r="30" spans="8:28" ht="15.75">
      <c r="H30" s="133"/>
      <c r="I30" s="135"/>
      <c r="J30" s="136">
        <v>24.029</v>
      </c>
      <c r="K30" s="135"/>
      <c r="L30" s="150"/>
      <c r="M30" s="135"/>
      <c r="N30" s="135"/>
      <c r="O30" s="134">
        <v>27.978601455688477</v>
      </c>
      <c r="P30" s="135"/>
      <c r="Q30" s="150">
        <v>8.6794471740722656</v>
      </c>
      <c r="R30" s="150">
        <v>1.0054620920817037</v>
      </c>
      <c r="S30" s="150">
        <v>-1.0054620920817037</v>
      </c>
      <c r="T30" s="141">
        <v>0.4981105621314923</v>
      </c>
      <c r="U30" s="126"/>
      <c r="V30" s="126"/>
      <c r="W30" s="126"/>
      <c r="X30" s="126"/>
      <c r="Y30" s="126"/>
      <c r="Z30" s="126"/>
      <c r="AA30" s="126"/>
      <c r="AB30" s="126"/>
    </row>
    <row r="31" spans="8:28" ht="15.75">
      <c r="H31" s="133">
        <v>2</v>
      </c>
      <c r="I31" s="135" t="s">
        <v>60</v>
      </c>
      <c r="J31" s="134">
        <v>16.068826675415039</v>
      </c>
      <c r="K31" s="138">
        <v>16.037892023722332</v>
      </c>
      <c r="L31" s="150"/>
      <c r="M31" s="135"/>
      <c r="N31" s="135"/>
      <c r="O31" s="134">
        <v>14.703680992126465</v>
      </c>
      <c r="P31" s="138">
        <v>14.647677421569824</v>
      </c>
      <c r="Q31" s="150"/>
      <c r="R31" s="150"/>
      <c r="S31" s="150"/>
      <c r="T31" s="137"/>
      <c r="U31" s="126"/>
      <c r="V31" s="126"/>
      <c r="W31" s="126"/>
      <c r="X31" s="126"/>
      <c r="Y31" s="126"/>
      <c r="Z31" s="126"/>
      <c r="AA31" s="126"/>
      <c r="AB31" s="126"/>
    </row>
    <row r="32" spans="8:28" ht="15.75">
      <c r="H32" s="133"/>
      <c r="I32" s="135"/>
      <c r="J32" s="134">
        <v>16.011203765869141</v>
      </c>
      <c r="K32" s="135"/>
      <c r="L32" s="150"/>
      <c r="M32" s="135"/>
      <c r="N32" s="135"/>
      <c r="O32" s="134">
        <v>14.650324821472168</v>
      </c>
      <c r="P32" s="135"/>
      <c r="Q32" s="150"/>
      <c r="R32" s="150"/>
      <c r="S32" s="150"/>
      <c r="T32" s="137"/>
      <c r="U32" s="126"/>
      <c r="V32" s="126"/>
      <c r="W32" s="126"/>
      <c r="X32" s="126"/>
      <c r="Y32" s="126"/>
      <c r="Z32" s="126"/>
      <c r="AA32" s="126"/>
      <c r="AB32" s="126"/>
    </row>
    <row r="33" spans="8:20" ht="15.75">
      <c r="H33" s="133"/>
      <c r="I33" s="135"/>
      <c r="J33" s="134">
        <v>16.033645629882813</v>
      </c>
      <c r="K33" s="135"/>
      <c r="L33" s="150"/>
      <c r="M33" s="135"/>
      <c r="N33" s="135"/>
      <c r="O33" s="134">
        <v>14.58902645111084</v>
      </c>
      <c r="P33" s="135"/>
      <c r="Q33" s="150"/>
      <c r="R33" s="150"/>
      <c r="S33" s="150"/>
      <c r="T33" s="137"/>
    </row>
    <row r="34" spans="8:20" ht="15.75">
      <c r="H34" s="133"/>
      <c r="I34" s="135" t="s">
        <v>61</v>
      </c>
      <c r="J34" s="134">
        <v>23.774873733520508</v>
      </c>
      <c r="K34" s="138">
        <v>23.835718790690105</v>
      </c>
      <c r="L34" s="150">
        <v>7.7978267669677734</v>
      </c>
      <c r="M34" s="135"/>
      <c r="N34" s="135"/>
      <c r="O34" s="134">
        <v>24.047597885131836</v>
      </c>
      <c r="P34" s="138">
        <v>24.156162261962891</v>
      </c>
      <c r="Q34" s="150">
        <v>9.3999204635620117</v>
      </c>
      <c r="R34" s="150">
        <v>1.6020936965942383</v>
      </c>
      <c r="S34" s="150">
        <v>-1.6020936965942383</v>
      </c>
      <c r="T34" s="142">
        <v>0.32939859427250395</v>
      </c>
    </row>
    <row r="35" spans="8:20" ht="15.75">
      <c r="H35" s="133"/>
      <c r="I35" s="135"/>
      <c r="J35" s="134">
        <v>23.8172607421875</v>
      </c>
      <c r="K35" s="135"/>
      <c r="L35" s="150"/>
      <c r="M35" s="135"/>
      <c r="N35" s="135"/>
      <c r="O35" s="134">
        <v>24.221311569213867</v>
      </c>
      <c r="P35" s="135"/>
      <c r="Q35" s="150">
        <v>9.573634147644043</v>
      </c>
      <c r="R35" s="150">
        <v>1.7758073806762695</v>
      </c>
      <c r="S35" s="150">
        <v>-1.7758073806762695</v>
      </c>
      <c r="T35" s="142">
        <v>0.29203083612160408</v>
      </c>
    </row>
    <row r="36" spans="8:20" ht="15.75">
      <c r="H36" s="133"/>
      <c r="I36" s="135"/>
      <c r="J36" s="134">
        <v>23.915021896362305</v>
      </c>
      <c r="K36" s="135"/>
      <c r="L36" s="150"/>
      <c r="M36" s="135"/>
      <c r="N36" s="135"/>
      <c r="O36" s="134">
        <v>24.199577331542969</v>
      </c>
      <c r="P36" s="135"/>
      <c r="Q36" s="150">
        <v>9.5518999099731445</v>
      </c>
      <c r="R36" s="150">
        <v>1.7540731430053711</v>
      </c>
      <c r="S36" s="150">
        <v>-1.7540731430053711</v>
      </c>
      <c r="T36" s="142">
        <v>0.29646359410310957</v>
      </c>
    </row>
    <row r="37" spans="8:20" ht="15.75">
      <c r="H37" s="133">
        <v>3</v>
      </c>
      <c r="I37" s="135" t="s">
        <v>60</v>
      </c>
      <c r="J37" s="143">
        <v>16.120999999999999</v>
      </c>
      <c r="K37" s="138">
        <v>16.119</v>
      </c>
      <c r="L37" s="150"/>
      <c r="M37" s="135"/>
      <c r="N37" s="135"/>
      <c r="O37" s="134">
        <v>14.653804779052734</v>
      </c>
      <c r="P37" s="138">
        <v>14.633722305297852</v>
      </c>
      <c r="Q37" s="150"/>
      <c r="R37" s="150"/>
      <c r="S37" s="150"/>
      <c r="T37" s="137"/>
    </row>
    <row r="38" spans="8:20" ht="15.75">
      <c r="H38" s="133"/>
      <c r="I38" s="135"/>
      <c r="J38" s="143">
        <v>16.085000000000001</v>
      </c>
      <c r="K38" s="135"/>
      <c r="L38" s="150"/>
      <c r="M38" s="135"/>
      <c r="N38" s="135"/>
      <c r="O38" s="134">
        <v>14.668745994567871</v>
      </c>
      <c r="P38" s="135"/>
      <c r="Q38" s="150"/>
      <c r="R38" s="150"/>
      <c r="S38" s="150"/>
      <c r="T38" s="137"/>
    </row>
    <row r="39" spans="8:20" ht="15.75">
      <c r="H39" s="133"/>
      <c r="I39" s="135"/>
      <c r="J39" s="143">
        <v>16.151</v>
      </c>
      <c r="K39" s="135"/>
      <c r="L39" s="150"/>
      <c r="M39" s="135"/>
      <c r="N39" s="135"/>
      <c r="O39" s="134">
        <v>14.578616142272949</v>
      </c>
      <c r="P39" s="135"/>
      <c r="Q39" s="150"/>
      <c r="R39" s="150"/>
      <c r="S39" s="150"/>
      <c r="T39" s="137"/>
    </row>
    <row r="40" spans="8:20" ht="15.75">
      <c r="H40" s="133"/>
      <c r="I40" s="135" t="s">
        <v>61</v>
      </c>
      <c r="J40" s="143">
        <v>23.913</v>
      </c>
      <c r="K40" s="138">
        <v>23.935999999999996</v>
      </c>
      <c r="L40" s="150">
        <v>7.8169999999999966</v>
      </c>
      <c r="M40" s="135"/>
      <c r="N40" s="135"/>
      <c r="O40" s="134">
        <v>24.200262069702148</v>
      </c>
      <c r="P40" s="138">
        <v>24.261981328328449</v>
      </c>
      <c r="Q40" s="150">
        <v>9.5665397644042969</v>
      </c>
      <c r="R40" s="150">
        <v>1.7495397644043003</v>
      </c>
      <c r="S40" s="150">
        <v>-1.7495397644043003</v>
      </c>
      <c r="T40" s="142">
        <v>0.29739663641958786</v>
      </c>
    </row>
    <row r="41" spans="8:20" ht="15.75">
      <c r="H41" s="133"/>
      <c r="I41" s="135"/>
      <c r="J41" s="143">
        <v>23.974</v>
      </c>
      <c r="K41" s="135"/>
      <c r="L41" s="150"/>
      <c r="M41" s="135"/>
      <c r="N41" s="135"/>
      <c r="O41" s="134">
        <v>24.332202911376953</v>
      </c>
      <c r="P41" s="135"/>
      <c r="Q41" s="150">
        <v>9.6984806060791016</v>
      </c>
      <c r="R41" s="150">
        <v>1.8814806060791049</v>
      </c>
      <c r="S41" s="150">
        <v>-1.8814806060791049</v>
      </c>
      <c r="T41" s="142">
        <v>0.27140503565643864</v>
      </c>
    </row>
    <row r="42" spans="8:20" ht="16.149999999999999" thickBot="1">
      <c r="H42" s="144"/>
      <c r="I42" s="145"/>
      <c r="J42" s="149">
        <v>23.920999999999999</v>
      </c>
      <c r="K42" s="145"/>
      <c r="L42" s="151"/>
      <c r="M42" s="145"/>
      <c r="N42" s="145"/>
      <c r="O42" s="146">
        <v>24.25347900390625</v>
      </c>
      <c r="P42" s="145"/>
      <c r="Q42" s="151">
        <v>9.6197566986083984</v>
      </c>
      <c r="R42" s="151">
        <v>1.8027566986084018</v>
      </c>
      <c r="S42" s="151">
        <v>-1.8027566986084018</v>
      </c>
      <c r="T42" s="148">
        <v>0.28662638008208913</v>
      </c>
    </row>
    <row r="43" spans="8:20" ht="15.75">
      <c r="H43" s="126"/>
    </row>
    <row r="44" spans="8:20" ht="15.75">
      <c r="H44" s="126"/>
    </row>
    <row r="45" spans="8:20" ht="15.75">
      <c r="H45" s="126"/>
    </row>
    <row r="46" spans="8:20" ht="15.75">
      <c r="H46" s="126"/>
    </row>
    <row r="47" spans="8:20" ht="15.75">
      <c r="H47" s="126"/>
    </row>
    <row r="48" spans="8:20" ht="15.75">
      <c r="H48" s="126"/>
    </row>
  </sheetData>
  <mergeCells count="1">
    <mergeCell ref="B2:E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00135A-9509-46E8-8244-AFA70174C7DC}">
  <dimension ref="B1:Y25"/>
  <sheetViews>
    <sheetView topLeftCell="I1" workbookViewId="0">
      <selection activeCell="K10" sqref="K10"/>
    </sheetView>
  </sheetViews>
  <sheetFormatPr defaultRowHeight="14.25"/>
  <cols>
    <col min="1" max="1" width="2.6640625" customWidth="1"/>
    <col min="2" max="5" width="15.46484375" customWidth="1"/>
    <col min="6" max="6" width="3.46484375" customWidth="1"/>
    <col min="10" max="10" width="14.06640625" customWidth="1"/>
    <col min="11" max="11" width="4.796875" customWidth="1"/>
    <col min="12" max="12" width="12.06640625" customWidth="1"/>
    <col min="16" max="16" width="4.265625" customWidth="1"/>
    <col min="17" max="17" width="13.3984375" customWidth="1"/>
    <col min="21" max="21" width="3.59765625" customWidth="1"/>
    <col min="22" max="22" width="12.86328125" customWidth="1"/>
  </cols>
  <sheetData>
    <row r="1" spans="2:25" ht="14.65" thickBot="1"/>
    <row r="2" spans="2:25" ht="14.65" thickBot="1">
      <c r="B2" s="186" t="s">
        <v>2</v>
      </c>
      <c r="C2" s="184"/>
      <c r="D2" s="184"/>
      <c r="E2" s="185"/>
    </row>
    <row r="3" spans="2:25" ht="38.25" customHeight="1" thickBot="1">
      <c r="B3" s="19" t="s">
        <v>5</v>
      </c>
      <c r="C3" s="10" t="s">
        <v>17</v>
      </c>
      <c r="D3" s="35" t="s">
        <v>19</v>
      </c>
      <c r="E3" s="18" t="s">
        <v>18</v>
      </c>
      <c r="G3" s="19" t="s">
        <v>5</v>
      </c>
      <c r="H3" s="55" t="s">
        <v>29</v>
      </c>
      <c r="I3" s="65" t="s">
        <v>30</v>
      </c>
      <c r="J3" s="56" t="s">
        <v>31</v>
      </c>
      <c r="L3" s="9" t="s">
        <v>17</v>
      </c>
      <c r="M3" s="55" t="s">
        <v>29</v>
      </c>
      <c r="N3" s="65" t="s">
        <v>30</v>
      </c>
      <c r="O3" s="56" t="s">
        <v>31</v>
      </c>
      <c r="Q3" s="35" t="s">
        <v>4</v>
      </c>
      <c r="R3" s="55" t="s">
        <v>29</v>
      </c>
      <c r="S3" s="65" t="s">
        <v>30</v>
      </c>
      <c r="T3" s="56" t="s">
        <v>31</v>
      </c>
      <c r="V3" s="35" t="s">
        <v>18</v>
      </c>
      <c r="W3" s="55" t="s">
        <v>29</v>
      </c>
      <c r="X3" s="65" t="s">
        <v>30</v>
      </c>
      <c r="Y3" s="56" t="s">
        <v>31</v>
      </c>
    </row>
    <row r="4" spans="2:25">
      <c r="B4" s="36">
        <v>0.250137</v>
      </c>
      <c r="C4" s="28">
        <v>0.220279</v>
      </c>
      <c r="D4" s="36">
        <v>0.53180499999999997</v>
      </c>
      <c r="E4" s="29">
        <v>0.34201999999999999</v>
      </c>
      <c r="G4" s="64">
        <v>1</v>
      </c>
      <c r="H4" s="49">
        <v>60596.885000000002</v>
      </c>
      <c r="I4" s="49">
        <v>242255.19</v>
      </c>
      <c r="J4" s="50">
        <f t="shared" ref="J4:J15" si="0">H4/I4</f>
        <v>0.25013658118119164</v>
      </c>
      <c r="L4" s="15">
        <v>1</v>
      </c>
      <c r="M4" s="49">
        <v>3271.223</v>
      </c>
      <c r="N4" s="49">
        <v>14850.394</v>
      </c>
      <c r="O4" s="50">
        <v>0.22027853267731481</v>
      </c>
      <c r="Q4" s="15">
        <v>1</v>
      </c>
      <c r="R4" s="49">
        <v>78595.285999999993</v>
      </c>
      <c r="S4" s="49">
        <v>147789.67800000001</v>
      </c>
      <c r="T4" s="50">
        <v>0.5318049749049456</v>
      </c>
      <c r="U4" s="62"/>
      <c r="V4" s="15">
        <v>1</v>
      </c>
      <c r="W4" s="49">
        <v>59094.042999999998</v>
      </c>
      <c r="X4" s="49">
        <v>172779.56200000001</v>
      </c>
      <c r="Y4" s="50">
        <f>W4/X4</f>
        <v>0.34201986806749746</v>
      </c>
    </row>
    <row r="5" spans="2:25">
      <c r="B5" s="37">
        <v>0.23339099999999999</v>
      </c>
      <c r="C5" s="30">
        <v>0.22795699999999999</v>
      </c>
      <c r="D5" s="37">
        <v>0.68180200000000002</v>
      </c>
      <c r="E5" s="31">
        <v>0.32712999999999998</v>
      </c>
      <c r="G5" s="64">
        <v>2</v>
      </c>
      <c r="H5" s="49">
        <v>51652.148999999998</v>
      </c>
      <c r="I5" s="49">
        <v>221311.32399999999</v>
      </c>
      <c r="J5" s="50">
        <f t="shared" si="0"/>
        <v>0.23339135145203865</v>
      </c>
      <c r="L5" s="15">
        <v>2</v>
      </c>
      <c r="M5" s="49">
        <v>2698.3609999999999</v>
      </c>
      <c r="N5" s="49">
        <v>11837.124</v>
      </c>
      <c r="O5" s="50">
        <v>0.22795748359145346</v>
      </c>
      <c r="Q5" s="15">
        <v>2</v>
      </c>
      <c r="R5" s="49">
        <v>89512.922999999995</v>
      </c>
      <c r="S5" s="49">
        <v>131288.764</v>
      </c>
      <c r="T5" s="50">
        <v>0.68180185625024237</v>
      </c>
      <c r="V5" s="15">
        <v>2</v>
      </c>
      <c r="W5" s="49">
        <v>67310.892000000007</v>
      </c>
      <c r="X5" s="49">
        <v>205762.052</v>
      </c>
      <c r="Y5" s="50">
        <f t="shared" ref="Y5:Y25" si="1">W5/X5</f>
        <v>0.32712976637694113</v>
      </c>
    </row>
    <row r="6" spans="2:25">
      <c r="B6" s="37">
        <v>0.27968799999999999</v>
      </c>
      <c r="C6" s="30">
        <v>0.21118300000000001</v>
      </c>
      <c r="D6" s="37">
        <v>0.45855699999999999</v>
      </c>
      <c r="E6" s="31">
        <v>0.307508</v>
      </c>
      <c r="G6" s="64">
        <v>3</v>
      </c>
      <c r="H6" s="49">
        <v>62344.082000000002</v>
      </c>
      <c r="I6" s="49">
        <v>222905.81400000001</v>
      </c>
      <c r="J6" s="50">
        <f t="shared" si="0"/>
        <v>0.27968800311327902</v>
      </c>
      <c r="L6" s="15">
        <v>3</v>
      </c>
      <c r="M6" s="49">
        <v>3164.6120000000001</v>
      </c>
      <c r="N6" s="49">
        <v>14985.181</v>
      </c>
      <c r="O6" s="50">
        <v>0.21118276782909728</v>
      </c>
      <c r="Q6" s="15">
        <v>3</v>
      </c>
      <c r="R6" s="49">
        <v>74990.701000000001</v>
      </c>
      <c r="S6" s="49">
        <v>163536.38099999999</v>
      </c>
      <c r="T6" s="50">
        <v>0.4585566865393701</v>
      </c>
      <c r="V6" s="15">
        <v>3</v>
      </c>
      <c r="W6" s="49">
        <v>50218.002</v>
      </c>
      <c r="X6" s="49">
        <v>163306.15599999999</v>
      </c>
      <c r="Y6" s="50">
        <f t="shared" si="1"/>
        <v>0.30750832197654571</v>
      </c>
    </row>
    <row r="7" spans="2:25">
      <c r="B7" s="37">
        <v>0.271561</v>
      </c>
      <c r="C7" s="30">
        <v>0.18479400000000001</v>
      </c>
      <c r="D7" s="26">
        <v>0.52378499999999995</v>
      </c>
      <c r="E7" s="31">
        <v>0.25806299999999999</v>
      </c>
      <c r="G7" s="64">
        <v>4</v>
      </c>
      <c r="H7" s="49">
        <v>59358.218999999997</v>
      </c>
      <c r="I7" s="49">
        <v>218581.158</v>
      </c>
      <c r="J7" s="50">
        <f t="shared" si="0"/>
        <v>0.27156146276798476</v>
      </c>
      <c r="L7" s="15">
        <v>4</v>
      </c>
      <c r="M7" s="49">
        <v>2319.8710000000001</v>
      </c>
      <c r="N7" s="49">
        <v>12553.843999999999</v>
      </c>
      <c r="O7" s="50">
        <v>0.18479367753813097</v>
      </c>
      <c r="Q7" s="15">
        <v>4</v>
      </c>
      <c r="R7" s="49">
        <v>85297.183000000005</v>
      </c>
      <c r="S7" s="49">
        <v>162847.60500000001</v>
      </c>
      <c r="T7" s="50">
        <v>0.52378530835623893</v>
      </c>
      <c r="V7" s="15">
        <v>4</v>
      </c>
      <c r="W7" s="49">
        <v>37429.065000000002</v>
      </c>
      <c r="X7" s="49">
        <v>145038.60999999999</v>
      </c>
      <c r="Y7" s="50">
        <f t="shared" si="1"/>
        <v>0.25806276687290375</v>
      </c>
    </row>
    <row r="8" spans="2:25">
      <c r="B8" s="37">
        <v>0.21681400000000001</v>
      </c>
      <c r="C8" s="30">
        <v>0.25744400000000001</v>
      </c>
      <c r="D8" s="37">
        <v>0.47708800000000001</v>
      </c>
      <c r="E8" s="31">
        <v>0.377942</v>
      </c>
      <c r="G8" s="64">
        <v>5</v>
      </c>
      <c r="H8" s="49">
        <v>43431.902999999998</v>
      </c>
      <c r="I8" s="49">
        <v>200318.49299999999</v>
      </c>
      <c r="J8" s="50">
        <f t="shared" si="0"/>
        <v>0.21681424590189985</v>
      </c>
      <c r="L8" s="15">
        <v>5</v>
      </c>
      <c r="M8" s="49">
        <v>4163.6719999999996</v>
      </c>
      <c r="N8" s="49">
        <v>16173.119000000001</v>
      </c>
      <c r="O8" s="50">
        <v>0.25744397230985561</v>
      </c>
      <c r="Q8" s="15">
        <v>5</v>
      </c>
      <c r="R8" s="49">
        <v>74173.111000000004</v>
      </c>
      <c r="S8" s="49">
        <v>155470.61199999999</v>
      </c>
      <c r="T8" s="50">
        <v>0.47708766335852598</v>
      </c>
      <c r="U8" s="62"/>
      <c r="V8" s="15">
        <v>5</v>
      </c>
      <c r="W8" s="49">
        <v>55621.175000000003</v>
      </c>
      <c r="X8" s="49">
        <v>147168.489</v>
      </c>
      <c r="Y8" s="50">
        <f>W8/X8</f>
        <v>0.37794214901533713</v>
      </c>
    </row>
    <row r="9" spans="2:25">
      <c r="B9" s="37">
        <v>0.36212699999999998</v>
      </c>
      <c r="C9" s="30">
        <v>0.14838799999999999</v>
      </c>
      <c r="D9" s="37">
        <v>0.45395099999999999</v>
      </c>
      <c r="E9" s="31">
        <v>0.24906600000000001</v>
      </c>
      <c r="G9" s="64">
        <v>6</v>
      </c>
      <c r="H9" s="49">
        <v>95117.269</v>
      </c>
      <c r="I9" s="49">
        <v>262662.77399999998</v>
      </c>
      <c r="J9" s="50">
        <f t="shared" si="0"/>
        <v>0.36212694913516758</v>
      </c>
      <c r="L9" s="15">
        <v>6</v>
      </c>
      <c r="M9" s="49">
        <v>1595.2940000000001</v>
      </c>
      <c r="N9" s="49">
        <v>10750.852999999999</v>
      </c>
      <c r="O9" s="50">
        <v>0.14838766747159507</v>
      </c>
      <c r="Q9" s="15">
        <v>6</v>
      </c>
      <c r="R9" s="49">
        <v>51203.360999999997</v>
      </c>
      <c r="S9" s="49">
        <v>112794.84699999999</v>
      </c>
      <c r="T9" s="50">
        <v>0.45395124300314887</v>
      </c>
      <c r="V9" s="15">
        <v>6</v>
      </c>
      <c r="W9" s="49">
        <v>44535.589</v>
      </c>
      <c r="X9" s="49">
        <v>178810.69500000001</v>
      </c>
      <c r="Y9" s="50">
        <f t="shared" si="1"/>
        <v>0.24906557742533242</v>
      </c>
    </row>
    <row r="10" spans="2:25">
      <c r="B10" s="37">
        <v>0.24712500000000001</v>
      </c>
      <c r="C10" s="30">
        <v>0.21423600000000001</v>
      </c>
      <c r="D10" s="37">
        <v>0.49291600000000002</v>
      </c>
      <c r="E10" s="31">
        <v>0.360543</v>
      </c>
      <c r="G10" s="64">
        <v>7</v>
      </c>
      <c r="H10" s="49">
        <v>59425.457000000002</v>
      </c>
      <c r="I10" s="49">
        <v>240466.96100000001</v>
      </c>
      <c r="J10" s="50">
        <f t="shared" si="0"/>
        <v>0.24712524644913694</v>
      </c>
      <c r="L10" s="15">
        <v>7</v>
      </c>
      <c r="M10" s="49">
        <v>2846.3380000000002</v>
      </c>
      <c r="N10" s="49">
        <v>13285.998</v>
      </c>
      <c r="O10" s="50">
        <v>0.21423591965014599</v>
      </c>
      <c r="Q10" s="15">
        <v>7</v>
      </c>
      <c r="R10" s="49">
        <v>61315.735000000001</v>
      </c>
      <c r="S10" s="49">
        <v>124393.855</v>
      </c>
      <c r="T10" s="50">
        <v>0.49291610907950401</v>
      </c>
      <c r="V10" s="15">
        <v>7</v>
      </c>
      <c r="W10" s="49">
        <v>57379.142</v>
      </c>
      <c r="X10" s="49">
        <v>159146.429</v>
      </c>
      <c r="Y10" s="50">
        <f t="shared" si="1"/>
        <v>0.36054306942696152</v>
      </c>
    </row>
    <row r="11" spans="2:25">
      <c r="B11" s="37">
        <v>0.28475</v>
      </c>
      <c r="C11" s="30">
        <v>0.28371600000000002</v>
      </c>
      <c r="D11" s="37">
        <v>0.46277800000000002</v>
      </c>
      <c r="E11" s="31">
        <v>0.31228299999999998</v>
      </c>
      <c r="G11" s="64">
        <v>8</v>
      </c>
      <c r="H11" s="49">
        <v>65082.09</v>
      </c>
      <c r="I11" s="49">
        <v>228558.65900000001</v>
      </c>
      <c r="J11" s="50">
        <f t="shared" si="0"/>
        <v>0.28475005184555269</v>
      </c>
      <c r="L11" s="15">
        <v>8</v>
      </c>
      <c r="M11" s="49">
        <v>3604.5010000000002</v>
      </c>
      <c r="N11" s="49">
        <v>12704.599</v>
      </c>
      <c r="O11" s="50">
        <v>0.28371623535697588</v>
      </c>
      <c r="Q11" s="15">
        <v>8</v>
      </c>
      <c r="R11" s="49">
        <v>75862.138999999996</v>
      </c>
      <c r="S11" s="49">
        <v>163927.658</v>
      </c>
      <c r="T11" s="50">
        <v>0.46277815425143204</v>
      </c>
      <c r="V11" s="15">
        <v>8</v>
      </c>
      <c r="W11" s="49">
        <v>48429.02</v>
      </c>
      <c r="X11" s="49">
        <v>155080.51</v>
      </c>
      <c r="Y11" s="50">
        <f t="shared" si="1"/>
        <v>0.3122830844443315</v>
      </c>
    </row>
    <row r="12" spans="2:25">
      <c r="B12" s="37">
        <v>0.22996</v>
      </c>
      <c r="C12" s="30">
        <v>0.25375599999999998</v>
      </c>
      <c r="D12" s="63">
        <v>0.39704899999999999</v>
      </c>
      <c r="E12" s="31">
        <v>0.33432400000000001</v>
      </c>
      <c r="G12" s="64">
        <v>9</v>
      </c>
      <c r="H12" s="49">
        <v>57826.9</v>
      </c>
      <c r="I12" s="49">
        <v>251465.24100000001</v>
      </c>
      <c r="J12" s="50">
        <f t="shared" si="0"/>
        <v>0.22995981380981398</v>
      </c>
      <c r="L12" s="15">
        <v>9</v>
      </c>
      <c r="M12" s="49">
        <v>3599.375</v>
      </c>
      <c r="N12" s="49">
        <v>14184.38</v>
      </c>
      <c r="O12" s="50">
        <v>0.25375624454505591</v>
      </c>
      <c r="Q12" s="15">
        <v>9</v>
      </c>
      <c r="R12" s="49">
        <v>61192.474000000002</v>
      </c>
      <c r="S12" s="49">
        <v>154118.20499999999</v>
      </c>
      <c r="T12" s="50">
        <v>0.39704896640860832</v>
      </c>
      <c r="V12" s="15">
        <v>9</v>
      </c>
      <c r="W12" s="49">
        <v>58838.008699999998</v>
      </c>
      <c r="X12" s="49">
        <v>175991.15700000001</v>
      </c>
      <c r="Y12" s="50">
        <f t="shared" si="1"/>
        <v>0.33432366547826037</v>
      </c>
    </row>
    <row r="13" spans="2:25">
      <c r="B13" s="37">
        <v>0.33491199999999999</v>
      </c>
      <c r="C13" s="30">
        <v>0.223131</v>
      </c>
      <c r="D13" s="37">
        <v>0.49276599999999998</v>
      </c>
      <c r="E13" s="31">
        <v>0.28018599999999999</v>
      </c>
      <c r="G13" s="64">
        <v>10</v>
      </c>
      <c r="H13" s="49">
        <v>69391.433000000005</v>
      </c>
      <c r="I13" s="49">
        <v>207193.01300000001</v>
      </c>
      <c r="J13" s="50">
        <f t="shared" si="0"/>
        <v>0.33491203199984354</v>
      </c>
      <c r="L13" s="15">
        <v>10</v>
      </c>
      <c r="M13" s="49">
        <v>1934.808</v>
      </c>
      <c r="N13" s="49">
        <v>8671.17</v>
      </c>
      <c r="O13" s="50">
        <v>0.22313113455277661</v>
      </c>
      <c r="Q13" s="15">
        <v>10</v>
      </c>
      <c r="R13" s="49">
        <v>71582.3</v>
      </c>
      <c r="S13" s="49">
        <v>145266.34</v>
      </c>
      <c r="T13" s="50">
        <v>0.49276590846854135</v>
      </c>
      <c r="U13" s="62"/>
      <c r="V13" s="15">
        <v>10</v>
      </c>
      <c r="W13" s="49">
        <v>42686.196000000004</v>
      </c>
      <c r="X13" s="49">
        <v>152349.62599999999</v>
      </c>
      <c r="Y13" s="50">
        <f t="shared" si="1"/>
        <v>0.2801857616637668</v>
      </c>
    </row>
    <row r="14" spans="2:25">
      <c r="B14" s="37">
        <v>0.213949</v>
      </c>
      <c r="C14" s="30">
        <v>0.25544800000000001</v>
      </c>
      <c r="D14" s="37">
        <v>0.32842399999999999</v>
      </c>
      <c r="E14" s="31">
        <v>0.348414</v>
      </c>
      <c r="G14" s="64">
        <v>11</v>
      </c>
      <c r="H14" s="49">
        <v>45232.035000000003</v>
      </c>
      <c r="I14" s="49">
        <v>211414.69</v>
      </c>
      <c r="J14" s="50">
        <f t="shared" si="0"/>
        <v>0.21394934760682904</v>
      </c>
      <c r="L14" s="15">
        <v>11</v>
      </c>
      <c r="M14" s="49">
        <v>3747.5590000000002</v>
      </c>
      <c r="N14" s="49">
        <v>14670.525</v>
      </c>
      <c r="O14" s="50">
        <v>0.25544818607377723</v>
      </c>
      <c r="Q14" s="15">
        <v>11</v>
      </c>
      <c r="R14" s="49">
        <v>51650.771000000001</v>
      </c>
      <c r="S14" s="49">
        <v>157268.75099999999</v>
      </c>
      <c r="T14" s="50">
        <v>0.32842361035855117</v>
      </c>
      <c r="U14" s="62"/>
      <c r="V14" s="15">
        <v>11</v>
      </c>
      <c r="W14" s="49">
        <v>61261.241000000002</v>
      </c>
      <c r="X14" s="49">
        <v>175828.88800000001</v>
      </c>
      <c r="Y14" s="50">
        <f t="shared" si="1"/>
        <v>0.34841397051888312</v>
      </c>
    </row>
    <row r="15" spans="2:25">
      <c r="B15" s="37">
        <v>0.24169199999999999</v>
      </c>
      <c r="C15" s="30">
        <v>0.21754999999999999</v>
      </c>
      <c r="D15" s="37">
        <v>0.43866699999999997</v>
      </c>
      <c r="E15" s="31">
        <v>0.332399</v>
      </c>
      <c r="G15" s="64">
        <v>12</v>
      </c>
      <c r="H15" s="49">
        <v>51663.705999999998</v>
      </c>
      <c r="I15" s="49">
        <v>213758.57699999999</v>
      </c>
      <c r="J15" s="50">
        <f t="shared" si="0"/>
        <v>0.24169185033450144</v>
      </c>
      <c r="L15" s="15">
        <v>12</v>
      </c>
      <c r="M15" s="49">
        <v>2236.8609999999999</v>
      </c>
      <c r="N15" s="49">
        <v>10282.040000000001</v>
      </c>
      <c r="O15" s="50">
        <v>0.21755031102777267</v>
      </c>
      <c r="Q15" s="15">
        <v>12</v>
      </c>
      <c r="R15" s="49">
        <v>63282.879000000001</v>
      </c>
      <c r="S15" s="49">
        <v>144261.90400000001</v>
      </c>
      <c r="T15" s="50">
        <v>0.438666600435275</v>
      </c>
      <c r="V15" s="15">
        <v>12</v>
      </c>
      <c r="W15" s="49">
        <v>65201.504000000001</v>
      </c>
      <c r="X15" s="49">
        <v>196154.427</v>
      </c>
      <c r="Y15" s="50">
        <f t="shared" si="1"/>
        <v>0.33239884002210157</v>
      </c>
    </row>
    <row r="16" spans="2:25">
      <c r="B16" s="37">
        <v>0.176676</v>
      </c>
      <c r="C16" s="30">
        <v>0.209953</v>
      </c>
      <c r="D16" s="37">
        <v>0.33745999999999998</v>
      </c>
      <c r="E16" s="31">
        <v>0.34044600000000003</v>
      </c>
      <c r="G16" s="64">
        <v>13</v>
      </c>
      <c r="H16" s="49">
        <v>2371.1869999999999</v>
      </c>
      <c r="I16" s="49">
        <v>13421.124</v>
      </c>
      <c r="J16" s="50">
        <v>0.17667573893214905</v>
      </c>
      <c r="L16" s="15">
        <v>13</v>
      </c>
      <c r="M16" s="49">
        <v>2409.348</v>
      </c>
      <c r="N16" s="49">
        <v>11475.644</v>
      </c>
      <c r="O16" s="50">
        <v>0.20995318432673582</v>
      </c>
      <c r="Q16" s="15">
        <v>13</v>
      </c>
      <c r="R16" s="49">
        <v>53745.161</v>
      </c>
      <c r="S16" s="49">
        <v>159263.85800000001</v>
      </c>
      <c r="T16" s="50">
        <v>0.33745987115293913</v>
      </c>
      <c r="V16" s="15">
        <v>13</v>
      </c>
      <c r="W16" s="49">
        <v>62602.966</v>
      </c>
      <c r="X16" s="49">
        <v>183885.372</v>
      </c>
      <c r="Y16" s="50">
        <f t="shared" si="1"/>
        <v>0.3404456010780455</v>
      </c>
    </row>
    <row r="17" spans="2:25">
      <c r="B17" s="37">
        <v>0.34096399999999999</v>
      </c>
      <c r="C17" s="30">
        <v>0.27482899999999999</v>
      </c>
      <c r="D17" s="37">
        <v>0.35487299999999999</v>
      </c>
      <c r="E17" s="31">
        <v>0.40627000000000002</v>
      </c>
      <c r="G17" s="64">
        <v>14</v>
      </c>
      <c r="H17" s="49">
        <v>4272.45</v>
      </c>
      <c r="I17" s="49">
        <v>12530.514999999999</v>
      </c>
      <c r="J17" s="50">
        <v>0.34096363956309855</v>
      </c>
      <c r="L17" s="15">
        <v>14</v>
      </c>
      <c r="M17" s="49">
        <v>2656.2060000000001</v>
      </c>
      <c r="N17" s="49">
        <v>9664.9449999999997</v>
      </c>
      <c r="O17" s="50">
        <v>0.27482887900551944</v>
      </c>
      <c r="Q17" s="15">
        <v>14</v>
      </c>
      <c r="R17" s="49">
        <v>57125.898000000001</v>
      </c>
      <c r="S17" s="49">
        <v>160975.42800000001</v>
      </c>
      <c r="T17" s="50">
        <v>0.35487340341160639</v>
      </c>
      <c r="V17" s="15">
        <v>14</v>
      </c>
      <c r="W17" s="49">
        <v>70253.642000000007</v>
      </c>
      <c r="X17" s="49">
        <v>172923.67300000001</v>
      </c>
      <c r="Y17" s="50">
        <f t="shared" si="1"/>
        <v>0.40626966095035466</v>
      </c>
    </row>
    <row r="18" spans="2:25">
      <c r="B18" s="37">
        <v>0.32580900000000002</v>
      </c>
      <c r="C18" s="30">
        <v>0.193222</v>
      </c>
      <c r="D18" s="37">
        <v>0.34795399999999999</v>
      </c>
      <c r="E18" s="31">
        <v>0.39761400000000002</v>
      </c>
      <c r="G18" s="64">
        <v>15</v>
      </c>
      <c r="H18" s="49">
        <v>4612.8050000000003</v>
      </c>
      <c r="I18" s="49">
        <v>14157.986999999999</v>
      </c>
      <c r="J18" s="50">
        <v>0.32580938236488</v>
      </c>
      <c r="L18" s="15">
        <v>15</v>
      </c>
      <c r="M18" s="49">
        <v>2986.69</v>
      </c>
      <c r="N18" s="49">
        <v>15457.277</v>
      </c>
      <c r="O18" s="50">
        <v>0.1932222602984989</v>
      </c>
      <c r="Q18" s="15">
        <v>15</v>
      </c>
      <c r="R18" s="49">
        <v>51563.052000000003</v>
      </c>
      <c r="S18" s="49">
        <v>148189.41200000001</v>
      </c>
      <c r="T18" s="50">
        <v>0.34795368511213204</v>
      </c>
      <c r="V18" s="15">
        <v>15</v>
      </c>
      <c r="W18" s="49">
        <v>63213.739000000001</v>
      </c>
      <c r="X18" s="49">
        <v>158982.83499999999</v>
      </c>
      <c r="Y18" s="50">
        <f t="shared" si="1"/>
        <v>0.39761361029950187</v>
      </c>
    </row>
    <row r="19" spans="2:25" ht="14.65" thickBot="1">
      <c r="B19" s="37">
        <v>0.36115599999999998</v>
      </c>
      <c r="C19" s="30">
        <v>0.207122</v>
      </c>
      <c r="D19" s="37">
        <v>0.58032499999999998</v>
      </c>
      <c r="E19" s="31">
        <v>0.31132300000000002</v>
      </c>
      <c r="G19" s="64">
        <v>16</v>
      </c>
      <c r="H19" s="49">
        <v>4989.0230000000001</v>
      </c>
      <c r="I19" s="49">
        <v>13814.048000000001</v>
      </c>
      <c r="J19" s="50">
        <v>0.36115575970200769</v>
      </c>
      <c r="L19" s="16">
        <v>16</v>
      </c>
      <c r="M19" s="51">
        <v>3186.4589999999998</v>
      </c>
      <c r="N19" s="51">
        <v>15384.418</v>
      </c>
      <c r="O19" s="52">
        <v>0.20712249238157726</v>
      </c>
      <c r="Q19" s="15">
        <v>16</v>
      </c>
      <c r="R19" s="49">
        <v>88231.046000000002</v>
      </c>
      <c r="S19" s="49">
        <v>152037.21900000001</v>
      </c>
      <c r="T19" s="50">
        <v>0.58032530837070884</v>
      </c>
      <c r="V19" s="15">
        <v>16</v>
      </c>
      <c r="W19" s="49">
        <v>55638.561999999998</v>
      </c>
      <c r="X19" s="49">
        <v>178716.43100000001</v>
      </c>
      <c r="Y19" s="50">
        <f t="shared" si="1"/>
        <v>0.31132314856936683</v>
      </c>
    </row>
    <row r="20" spans="2:25">
      <c r="B20" s="37">
        <v>0.27727600000000002</v>
      </c>
      <c r="C20" s="30"/>
      <c r="D20" s="37">
        <v>0.41002300000000003</v>
      </c>
      <c r="E20" s="31">
        <v>0.39401900000000001</v>
      </c>
      <c r="G20" s="64">
        <v>17</v>
      </c>
      <c r="H20" s="49">
        <v>3925.4679999999998</v>
      </c>
      <c r="I20" s="49">
        <v>14157.245000000001</v>
      </c>
      <c r="J20" s="50">
        <v>0.27727626384935766</v>
      </c>
      <c r="Q20" s="15">
        <v>17</v>
      </c>
      <c r="R20" s="49">
        <v>66911.770999999993</v>
      </c>
      <c r="S20" s="49">
        <v>163190.26999999999</v>
      </c>
      <c r="T20" s="50">
        <v>0.41002304242771337</v>
      </c>
      <c r="V20" s="15">
        <v>17</v>
      </c>
      <c r="W20" s="49">
        <v>65551.119000000006</v>
      </c>
      <c r="X20" s="49">
        <v>166365.34899999999</v>
      </c>
      <c r="Y20" s="50">
        <f t="shared" si="1"/>
        <v>0.39401906342888754</v>
      </c>
    </row>
    <row r="21" spans="2:25">
      <c r="B21" s="37">
        <v>0.33380799999999999</v>
      </c>
      <c r="C21" s="30"/>
      <c r="D21" s="37">
        <v>0.44520599999999999</v>
      </c>
      <c r="E21" s="31">
        <v>0.3609</v>
      </c>
      <c r="G21" s="64">
        <v>18</v>
      </c>
      <c r="H21" s="49">
        <v>4380.8239999999996</v>
      </c>
      <c r="I21" s="49">
        <v>13123.779</v>
      </c>
      <c r="J21" s="50">
        <v>0.33380812035923491</v>
      </c>
      <c r="Q21" s="15">
        <v>18</v>
      </c>
      <c r="R21" s="49">
        <v>60959.892999999996</v>
      </c>
      <c r="S21" s="49">
        <v>136925.26</v>
      </c>
      <c r="T21" s="50">
        <v>0.44520560340728943</v>
      </c>
      <c r="V21" s="15">
        <v>18</v>
      </c>
      <c r="W21" s="49">
        <v>46643.127</v>
      </c>
      <c r="X21" s="49">
        <v>129241.091</v>
      </c>
      <c r="Y21" s="50">
        <f t="shared" si="1"/>
        <v>0.36090013353415595</v>
      </c>
    </row>
    <row r="22" spans="2:25">
      <c r="B22" s="37">
        <v>0.181143</v>
      </c>
      <c r="C22" s="30"/>
      <c r="D22" s="37">
        <v>0.41298699999999999</v>
      </c>
      <c r="E22" s="31">
        <v>0.350101</v>
      </c>
      <c r="G22" s="64">
        <v>19</v>
      </c>
      <c r="H22" s="49">
        <v>2884.0070000000001</v>
      </c>
      <c r="I22" s="49">
        <v>15921.201999999999</v>
      </c>
      <c r="J22" s="50">
        <v>0.18114254187592119</v>
      </c>
      <c r="Q22" s="15">
        <v>19</v>
      </c>
      <c r="R22" s="49">
        <v>62309.680055712604</v>
      </c>
      <c r="S22" s="49">
        <v>150875.49900000001</v>
      </c>
      <c r="T22" s="50">
        <v>0.4129874</v>
      </c>
      <c r="V22" s="15">
        <v>19</v>
      </c>
      <c r="W22" s="49">
        <v>55194.79</v>
      </c>
      <c r="X22" s="49">
        <v>157653.91899999999</v>
      </c>
      <c r="Y22" s="50">
        <f t="shared" si="1"/>
        <v>0.35010097021438458</v>
      </c>
    </row>
    <row r="23" spans="2:25">
      <c r="B23" s="37">
        <v>0.21465400000000001</v>
      </c>
      <c r="C23" s="30"/>
      <c r="D23" s="47">
        <v>0.47924729999999999</v>
      </c>
      <c r="E23" s="31">
        <v>0.35893599999999998</v>
      </c>
      <c r="G23" s="64">
        <v>20</v>
      </c>
      <c r="H23" s="49">
        <v>2998.9180000000001</v>
      </c>
      <c r="I23" s="49">
        <v>13970.916999999999</v>
      </c>
      <c r="J23" s="50">
        <v>0.21465434230265631</v>
      </c>
      <c r="Q23" s="15">
        <v>20</v>
      </c>
      <c r="R23" s="49">
        <v>72529.684999999998</v>
      </c>
      <c r="S23" s="49">
        <v>151340.83300000001</v>
      </c>
      <c r="T23" s="43">
        <v>0.47924729999999999</v>
      </c>
      <c r="V23" s="15">
        <v>20</v>
      </c>
      <c r="W23" s="49">
        <v>58656.713000000003</v>
      </c>
      <c r="X23" s="49">
        <v>163418.326</v>
      </c>
      <c r="Y23" s="50">
        <f t="shared" si="1"/>
        <v>0.35893595556718655</v>
      </c>
    </row>
    <row r="24" spans="2:25" ht="14.65" thickBot="1">
      <c r="B24" s="37">
        <v>0.35980000000000001</v>
      </c>
      <c r="C24" s="30"/>
      <c r="D24" s="47">
        <v>0.49606</v>
      </c>
      <c r="E24" s="31">
        <v>0.42965500000000001</v>
      </c>
      <c r="G24" s="64">
        <v>21</v>
      </c>
      <c r="H24" s="49">
        <v>4388.6440000000002</v>
      </c>
      <c r="I24" s="49">
        <v>12197.439</v>
      </c>
      <c r="J24" s="50">
        <v>0.35980044663474031</v>
      </c>
      <c r="Q24" s="16">
        <v>21</v>
      </c>
      <c r="R24" s="51">
        <v>73258.37</v>
      </c>
      <c r="S24" s="51">
        <v>147680.46400000001</v>
      </c>
      <c r="T24" s="45">
        <v>0.49606</v>
      </c>
      <c r="V24" s="15">
        <v>21</v>
      </c>
      <c r="W24" s="49">
        <v>61435.749000000003</v>
      </c>
      <c r="X24" s="49">
        <v>142988.427</v>
      </c>
      <c r="Y24" s="50">
        <f t="shared" si="1"/>
        <v>0.42965539441873857</v>
      </c>
    </row>
    <row r="25" spans="2:25" ht="14.65" thickBot="1">
      <c r="B25" s="38">
        <v>0.28062900000000002</v>
      </c>
      <c r="C25" s="32"/>
      <c r="D25" s="27"/>
      <c r="E25" s="33">
        <v>0.33577499999999999</v>
      </c>
      <c r="G25" s="64">
        <v>22</v>
      </c>
      <c r="H25" s="51">
        <v>3791.4279999999999</v>
      </c>
      <c r="I25" s="51">
        <v>13510.475</v>
      </c>
      <c r="J25" s="52">
        <v>0.28062877137924458</v>
      </c>
      <c r="V25" s="16">
        <v>22</v>
      </c>
      <c r="W25" s="51">
        <v>44625.595000000001</v>
      </c>
      <c r="X25" s="51">
        <v>132903.394</v>
      </c>
      <c r="Y25" s="52">
        <f t="shared" si="1"/>
        <v>0.33577468307543751</v>
      </c>
    </row>
  </sheetData>
  <mergeCells count="1">
    <mergeCell ref="B2:E2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221B53-8756-4D8B-AA2A-2CD6F481EF88}">
  <dimension ref="B1:AG33"/>
  <sheetViews>
    <sheetView zoomScale="67" zoomScaleNormal="67" workbookViewId="0">
      <selection activeCell="K10" sqref="K10"/>
    </sheetView>
  </sheetViews>
  <sheetFormatPr defaultRowHeight="14.25"/>
  <cols>
    <col min="2" max="2" width="19.796875" customWidth="1"/>
    <col min="3" max="3" width="21.59765625" customWidth="1"/>
    <col min="5" max="5" width="22.19921875" customWidth="1"/>
    <col min="9" max="9" width="15.86328125" bestFit="1" customWidth="1"/>
    <col min="14" max="14" width="15.86328125" bestFit="1" customWidth="1"/>
    <col min="15" max="16" width="15.46484375" bestFit="1" customWidth="1"/>
    <col min="17" max="17" width="14.86328125" bestFit="1" customWidth="1"/>
    <col min="22" max="23" width="15.86328125" bestFit="1" customWidth="1"/>
    <col min="24" max="24" width="16.46484375" bestFit="1" customWidth="1"/>
    <col min="25" max="25" width="14.86328125" bestFit="1" customWidth="1"/>
    <col min="30" max="30" width="15.86328125" bestFit="1" customWidth="1"/>
    <col min="31" max="31" width="15.46484375" bestFit="1" customWidth="1"/>
    <col min="32" max="33" width="14.86328125" bestFit="1" customWidth="1"/>
  </cols>
  <sheetData>
    <row r="1" spans="2:17" ht="14.65" thickBot="1">
      <c r="B1" s="187" t="s">
        <v>7</v>
      </c>
      <c r="C1" s="188"/>
    </row>
    <row r="2" spans="2:17" ht="14.65" thickBot="1">
      <c r="B2" s="11" t="s">
        <v>0</v>
      </c>
      <c r="C2" s="34" t="s">
        <v>6</v>
      </c>
      <c r="E2" s="71" t="s">
        <v>33</v>
      </c>
      <c r="F2" s="71" t="s">
        <v>34</v>
      </c>
      <c r="G2" s="71" t="s">
        <v>35</v>
      </c>
      <c r="H2" s="71" t="s">
        <v>36</v>
      </c>
      <c r="I2" s="71" t="s">
        <v>37</v>
      </c>
      <c r="J2" s="71"/>
      <c r="K2" s="71" t="s">
        <v>47</v>
      </c>
      <c r="L2" s="71" t="s">
        <v>35</v>
      </c>
      <c r="M2" s="71" t="s">
        <v>36</v>
      </c>
      <c r="N2" s="71" t="s">
        <v>37</v>
      </c>
      <c r="O2" s="71" t="s">
        <v>39</v>
      </c>
      <c r="P2" s="71" t="s">
        <v>40</v>
      </c>
      <c r="Q2" s="71" t="s">
        <v>41</v>
      </c>
    </row>
    <row r="3" spans="2:17">
      <c r="B3" s="12">
        <v>1</v>
      </c>
      <c r="C3" s="36">
        <v>0.99834767321074203</v>
      </c>
      <c r="E3" s="74" t="s">
        <v>48</v>
      </c>
      <c r="F3" s="75" t="s">
        <v>43</v>
      </c>
      <c r="G3" s="75">
        <v>13.263839721679688</v>
      </c>
      <c r="H3" s="75">
        <f>AVERAGE(G3:G5)</f>
        <v>13.152913093566895</v>
      </c>
      <c r="I3" s="77"/>
      <c r="J3" s="77"/>
      <c r="K3" s="77"/>
      <c r="L3" s="75">
        <v>12.635274887084961</v>
      </c>
      <c r="M3" s="78">
        <f>AVERAGE(L3:L5)</f>
        <v>12.583940823872885</v>
      </c>
      <c r="N3" s="77"/>
      <c r="O3" s="77"/>
      <c r="P3" s="77"/>
      <c r="Q3" s="80"/>
    </row>
    <row r="4" spans="2:17">
      <c r="B4" s="13">
        <v>1</v>
      </c>
      <c r="C4" s="37">
        <v>2.11705009796809</v>
      </c>
      <c r="E4" s="81"/>
      <c r="F4" s="82"/>
      <c r="G4" s="82">
        <v>13.092276573181152</v>
      </c>
      <c r="H4" s="82"/>
      <c r="I4" s="84"/>
      <c r="J4" s="84"/>
      <c r="K4" s="84"/>
      <c r="L4" s="82">
        <v>12.600593566894531</v>
      </c>
      <c r="M4" s="84"/>
      <c r="N4" s="84"/>
      <c r="O4" s="84"/>
      <c r="P4" s="84"/>
      <c r="Q4" s="86"/>
    </row>
    <row r="5" spans="2:17">
      <c r="B5" s="13">
        <v>1</v>
      </c>
      <c r="C5" s="37">
        <v>0.98753864858736395</v>
      </c>
      <c r="E5" s="81"/>
      <c r="F5" s="82"/>
      <c r="G5" s="82">
        <v>13.102622985839844</v>
      </c>
      <c r="H5" s="82"/>
      <c r="I5" s="84"/>
      <c r="J5" s="84"/>
      <c r="K5" s="84"/>
      <c r="L5" s="82">
        <v>12.51595401763916</v>
      </c>
      <c r="M5" s="84"/>
      <c r="N5" s="84"/>
      <c r="O5" s="84"/>
      <c r="P5" s="84"/>
      <c r="Q5" s="86"/>
    </row>
    <row r="6" spans="2:17">
      <c r="B6" s="13">
        <v>1</v>
      </c>
      <c r="C6" s="37">
        <v>1.07842450447926</v>
      </c>
      <c r="E6" s="81"/>
      <c r="F6" s="84" t="s">
        <v>33</v>
      </c>
      <c r="G6" s="82">
        <v>31.248622894287099</v>
      </c>
      <c r="H6" s="87">
        <f>AVERAGE(G6:G8)</f>
        <v>31.09349886576334</v>
      </c>
      <c r="I6" s="93">
        <f>G6-G3</f>
        <v>17.984783172607411</v>
      </c>
      <c r="J6" s="84"/>
      <c r="K6" s="84"/>
      <c r="L6" s="82">
        <v>30.571109771728516</v>
      </c>
      <c r="M6" s="87">
        <f>AVERAGE(L6:L8)</f>
        <v>30.170667012532551</v>
      </c>
      <c r="N6" s="93">
        <f>L6-M3</f>
        <v>17.987168947855629</v>
      </c>
      <c r="O6" s="93">
        <f>N6-I6</f>
        <v>2.3857752482179251E-3</v>
      </c>
      <c r="P6" s="93">
        <f>-O6</f>
        <v>-2.3857752482179251E-3</v>
      </c>
      <c r="Q6" s="108">
        <f>2^P6</f>
        <v>0.9983476732107418</v>
      </c>
    </row>
    <row r="7" spans="2:17">
      <c r="B7" s="13">
        <v>1</v>
      </c>
      <c r="C7" s="37">
        <v>2.1638107821074501</v>
      </c>
      <c r="E7" s="81"/>
      <c r="F7" s="84"/>
      <c r="G7" s="82">
        <v>30.847152709960938</v>
      </c>
      <c r="H7" s="84"/>
      <c r="I7" s="93">
        <f>G7-G4</f>
        <v>17.754876136779785</v>
      </c>
      <c r="J7" s="84"/>
      <c r="K7" s="84"/>
      <c r="L7" s="82">
        <v>29.25676155090332</v>
      </c>
      <c r="M7" s="84"/>
      <c r="N7" s="93">
        <f>L7-M3</f>
        <v>16.672820727030434</v>
      </c>
      <c r="O7" s="93">
        <f>N7-I7</f>
        <v>-1.0820554097493513</v>
      </c>
      <c r="P7" s="93">
        <f>-O7</f>
        <v>1.0820554097493513</v>
      </c>
      <c r="Q7" s="108">
        <f>2^P7</f>
        <v>2.1170500979680935</v>
      </c>
    </row>
    <row r="8" spans="2:17" ht="14.65" thickBot="1">
      <c r="B8" s="13">
        <v>1</v>
      </c>
      <c r="C8" s="37">
        <v>1.6720925632446999</v>
      </c>
      <c r="E8" s="88"/>
      <c r="F8" s="89"/>
      <c r="G8" s="90">
        <v>31.184720993041992</v>
      </c>
      <c r="H8" s="89"/>
      <c r="I8" s="94">
        <f>G8-G5</f>
        <v>18.082098007202148</v>
      </c>
      <c r="J8" s="89"/>
      <c r="K8" s="89"/>
      <c r="L8" s="90">
        <v>30.68412971496582</v>
      </c>
      <c r="M8" s="89"/>
      <c r="N8" s="94">
        <f>L8-M3</f>
        <v>18.100188891092934</v>
      </c>
      <c r="O8" s="94">
        <f>N8-I8</f>
        <v>1.8090883890785392E-2</v>
      </c>
      <c r="P8" s="94">
        <f>-O8</f>
        <v>-1.8090883890785392E-2</v>
      </c>
      <c r="Q8" s="109">
        <f>2^P8</f>
        <v>0.98753864858736407</v>
      </c>
    </row>
    <row r="9" spans="2:17">
      <c r="B9" s="13">
        <v>1</v>
      </c>
      <c r="C9" s="37">
        <v>6.9660614926261699</v>
      </c>
      <c r="E9" s="81" t="s">
        <v>49</v>
      </c>
      <c r="F9" s="82" t="s">
        <v>43</v>
      </c>
      <c r="G9" s="82">
        <v>12.915894508361816</v>
      </c>
      <c r="H9" s="82">
        <f>AVERAGE(G9:G11)</f>
        <v>12.876584053039551</v>
      </c>
      <c r="I9" s="93"/>
      <c r="J9" s="84"/>
      <c r="K9" s="84"/>
      <c r="L9" s="82">
        <v>12.987356185913086</v>
      </c>
      <c r="M9" s="87">
        <f>AVERAGE(L9:L11)</f>
        <v>12.945777257283529</v>
      </c>
      <c r="N9" s="93"/>
      <c r="O9" s="93"/>
      <c r="P9" s="93"/>
      <c r="Q9" s="108"/>
    </row>
    <row r="10" spans="2:17">
      <c r="B10" s="13">
        <v>1</v>
      </c>
      <c r="C10" s="37">
        <v>1.86521664371243</v>
      </c>
      <c r="E10" s="81"/>
      <c r="F10" s="82"/>
      <c r="G10" s="82">
        <v>12.872713088989258</v>
      </c>
      <c r="H10" s="82"/>
      <c r="I10" s="93"/>
      <c r="J10" s="84"/>
      <c r="K10" s="84"/>
      <c r="L10" s="82">
        <v>12.950987815856934</v>
      </c>
      <c r="M10" s="84"/>
      <c r="N10" s="93"/>
      <c r="O10" s="93"/>
      <c r="P10" s="93"/>
      <c r="Q10" s="108"/>
    </row>
    <row r="11" spans="2:17">
      <c r="B11" s="13">
        <v>1</v>
      </c>
      <c r="C11" s="37">
        <v>0.85461302391233096</v>
      </c>
      <c r="E11" s="81"/>
      <c r="F11" s="82"/>
      <c r="G11" s="82">
        <v>12.841144561767578</v>
      </c>
      <c r="H11" s="82"/>
      <c r="I11" s="93"/>
      <c r="J11" s="84"/>
      <c r="K11" s="84"/>
      <c r="L11" s="82">
        <v>12.898987770080566</v>
      </c>
      <c r="M11" s="84"/>
      <c r="N11" s="93"/>
      <c r="O11" s="93"/>
      <c r="P11" s="93"/>
      <c r="Q11" s="108"/>
    </row>
    <row r="12" spans="2:17">
      <c r="B12" s="13">
        <v>1</v>
      </c>
      <c r="C12" s="37">
        <v>1.50670780262476</v>
      </c>
      <c r="E12" s="81"/>
      <c r="F12" s="84" t="s">
        <v>33</v>
      </c>
      <c r="G12" s="82">
        <v>31.822334289550781</v>
      </c>
      <c r="H12" s="87">
        <f>AVERAGE(G12:G14)</f>
        <v>31.604535420735676</v>
      </c>
      <c r="I12" s="93">
        <f>G12-G9</f>
        <v>18.906439781188965</v>
      </c>
      <c r="J12" s="84"/>
      <c r="K12" s="84"/>
      <c r="L12" s="82">
        <v>31.743291854858398</v>
      </c>
      <c r="M12" s="87">
        <f>AVERAGE(L12:L14)</f>
        <v>31.019010543823242</v>
      </c>
      <c r="N12" s="93">
        <f>L12-M9</f>
        <v>18.797514597574867</v>
      </c>
      <c r="O12" s="93">
        <f>N12-I12</f>
        <v>-0.10892518361409742</v>
      </c>
      <c r="P12" s="93">
        <f>-O12</f>
        <v>0.10892518361409742</v>
      </c>
      <c r="Q12" s="108">
        <f>2^P12</f>
        <v>1.0784245044792571</v>
      </c>
    </row>
    <row r="13" spans="2:17">
      <c r="B13" s="13">
        <v>1</v>
      </c>
      <c r="C13" s="37">
        <v>1.9853168784272099</v>
      </c>
      <c r="E13" s="81"/>
      <c r="F13" s="84"/>
      <c r="G13" s="82">
        <v>31.76789665222168</v>
      </c>
      <c r="H13" s="84"/>
      <c r="I13" s="93">
        <f>G13-G10</f>
        <v>18.895183563232422</v>
      </c>
      <c r="J13" s="84"/>
      <c r="K13" s="84"/>
      <c r="L13" s="82">
        <v>30.727386474609375</v>
      </c>
      <c r="M13" s="84"/>
      <c r="N13" s="93">
        <f>L13-M9</f>
        <v>17.781609217325844</v>
      </c>
      <c r="O13" s="93">
        <f>N13-I13</f>
        <v>-1.1135743459065779</v>
      </c>
      <c r="P13" s="93">
        <f>-O13</f>
        <v>1.1135743459065779</v>
      </c>
      <c r="Q13" s="108">
        <f>2^P13</f>
        <v>2.1638107821074453</v>
      </c>
    </row>
    <row r="14" spans="2:17" ht="14.65" thickBot="1">
      <c r="B14" s="13">
        <v>1</v>
      </c>
      <c r="C14" s="37">
        <v>1.2912648540132301</v>
      </c>
      <c r="E14" s="88"/>
      <c r="F14" s="89"/>
      <c r="G14" s="90">
        <v>31.22337532043457</v>
      </c>
      <c r="H14" s="89"/>
      <c r="I14" s="94">
        <f>G14-G11</f>
        <v>18.382230758666992</v>
      </c>
      <c r="J14" s="89"/>
      <c r="K14" s="89"/>
      <c r="L14" s="90">
        <v>30.586353302001953</v>
      </c>
      <c r="M14" s="89"/>
      <c r="N14" s="94">
        <f>L14-M9</f>
        <v>17.640576044718422</v>
      </c>
      <c r="O14" s="94">
        <f>N14-I14</f>
        <v>-0.74165471394857008</v>
      </c>
      <c r="P14" s="94">
        <f>-O14</f>
        <v>0.74165471394857008</v>
      </c>
      <c r="Q14" s="109">
        <f>2^P14</f>
        <v>1.6720925632447026</v>
      </c>
    </row>
    <row r="15" spans="2:17" ht="15.75">
      <c r="B15" s="13">
        <v>1</v>
      </c>
      <c r="C15" s="37">
        <v>3.1409726482985301</v>
      </c>
      <c r="E15" s="74" t="s">
        <v>50</v>
      </c>
      <c r="F15" s="75" t="s">
        <v>43</v>
      </c>
      <c r="G15" s="115">
        <v>12.79</v>
      </c>
      <c r="H15" s="75">
        <f>AVERAGE(G15:G17)</f>
        <v>12.770333333333332</v>
      </c>
      <c r="I15" s="95"/>
      <c r="J15" s="77"/>
      <c r="K15" s="77"/>
      <c r="L15" s="75">
        <v>12.765153884887695</v>
      </c>
      <c r="M15" s="78">
        <f>AVERAGE(L15:L17)</f>
        <v>12.620343208312988</v>
      </c>
      <c r="N15" s="95"/>
      <c r="O15" s="95"/>
      <c r="P15" s="95"/>
      <c r="Q15" s="107"/>
    </row>
    <row r="16" spans="2:17" ht="15.75">
      <c r="B16" s="13">
        <v>1</v>
      </c>
      <c r="C16" s="37">
        <v>2.1153819346446099</v>
      </c>
      <c r="E16" s="81"/>
      <c r="F16" s="82"/>
      <c r="G16" s="116">
        <v>12.808999999999999</v>
      </c>
      <c r="H16" s="82"/>
      <c r="I16" s="93"/>
      <c r="J16" s="84"/>
      <c r="K16" s="84"/>
      <c r="L16" s="82">
        <v>12.552631378173828</v>
      </c>
      <c r="M16" s="84"/>
      <c r="N16" s="93"/>
      <c r="O16" s="93"/>
      <c r="P16" s="93"/>
      <c r="Q16" s="108"/>
    </row>
    <row r="17" spans="2:33" ht="16.149999999999999" thickBot="1">
      <c r="B17" s="14">
        <v>1</v>
      </c>
      <c r="C17" s="38">
        <v>0.41270862546908199</v>
      </c>
      <c r="E17" s="81"/>
      <c r="F17" s="82"/>
      <c r="G17" s="116">
        <v>12.712</v>
      </c>
      <c r="H17" s="82"/>
      <c r="I17" s="93"/>
      <c r="J17" s="84"/>
      <c r="K17" s="84"/>
      <c r="L17" s="82">
        <v>12.543244361877441</v>
      </c>
      <c r="M17" s="84"/>
      <c r="N17" s="93"/>
      <c r="O17" s="93"/>
      <c r="P17" s="93"/>
      <c r="Q17" s="108"/>
    </row>
    <row r="18" spans="2:33" ht="15.75">
      <c r="E18" s="81"/>
      <c r="F18" s="84" t="s">
        <v>33</v>
      </c>
      <c r="G18" s="116">
        <v>31.564</v>
      </c>
      <c r="H18" s="87">
        <f>AVERAGE(G18:G20)</f>
        <v>31.125666666666664</v>
      </c>
      <c r="I18" s="93">
        <f>G18-G15</f>
        <v>18.774000000000001</v>
      </c>
      <c r="J18" s="84"/>
      <c r="K18" s="84"/>
      <c r="L18" s="85">
        <v>28.594000000000001</v>
      </c>
      <c r="M18" s="87">
        <f>AVERAGE(L18:L20)</f>
        <v>29.818000000000001</v>
      </c>
      <c r="N18" s="93">
        <f>L18-M15</f>
        <v>15.973656791687013</v>
      </c>
      <c r="O18" s="93">
        <f>N18-I18</f>
        <v>-2.800343208312988</v>
      </c>
      <c r="P18" s="93">
        <f>-O18</f>
        <v>2.800343208312988</v>
      </c>
      <c r="Q18" s="108">
        <f>2^P18</f>
        <v>6.9660614926261708</v>
      </c>
    </row>
    <row r="19" spans="2:33" ht="15.75">
      <c r="E19" s="81"/>
      <c r="F19" s="84"/>
      <c r="G19" s="116">
        <v>30.948</v>
      </c>
      <c r="H19" s="84"/>
      <c r="I19" s="93">
        <f>G19-G16</f>
        <v>18.139000000000003</v>
      </c>
      <c r="J19" s="84"/>
      <c r="K19" s="84"/>
      <c r="L19" s="85">
        <v>29.86</v>
      </c>
      <c r="M19" s="84"/>
      <c r="N19" s="93">
        <f>L19-M15</f>
        <v>17.239656791687011</v>
      </c>
      <c r="O19" s="93">
        <f>N19-I19</f>
        <v>-0.89934320831299175</v>
      </c>
      <c r="P19" s="93">
        <f>-O19</f>
        <v>0.89934320831299175</v>
      </c>
      <c r="Q19" s="108">
        <f>2^P19</f>
        <v>1.8652166437124305</v>
      </c>
    </row>
    <row r="20" spans="2:33" ht="16.149999999999999" thickBot="1">
      <c r="E20" s="88"/>
      <c r="F20" s="89"/>
      <c r="G20" s="117">
        <v>30.864999999999998</v>
      </c>
      <c r="H20" s="89"/>
      <c r="I20" s="94">
        <f>G20-G17</f>
        <v>18.152999999999999</v>
      </c>
      <c r="J20" s="89"/>
      <c r="K20" s="89"/>
      <c r="L20" s="91">
        <v>31</v>
      </c>
      <c r="M20" s="89"/>
      <c r="N20" s="94">
        <f>L20-M15</f>
        <v>18.379656791687012</v>
      </c>
      <c r="O20" s="94">
        <f>N20-I20</f>
        <v>0.22665679168701303</v>
      </c>
      <c r="P20" s="94">
        <f>-O20</f>
        <v>-0.22665679168701303</v>
      </c>
      <c r="Q20" s="109">
        <f>2^P20</f>
        <v>0.85461302391233096</v>
      </c>
    </row>
    <row r="21" spans="2:33" ht="15.75">
      <c r="E21" s="74" t="s">
        <v>51</v>
      </c>
      <c r="F21" s="75" t="s">
        <v>43</v>
      </c>
      <c r="G21" s="115">
        <v>13.278</v>
      </c>
      <c r="H21" s="75">
        <f>AVERAGE(G21:G23)</f>
        <v>13.195</v>
      </c>
      <c r="I21" s="95"/>
      <c r="J21" s="77"/>
      <c r="K21" s="77"/>
      <c r="L21" s="75">
        <v>12.617990493774414</v>
      </c>
      <c r="M21" s="78">
        <f>AVERAGE(L21:L23)</f>
        <v>12.656104723612467</v>
      </c>
      <c r="N21" s="95"/>
      <c r="O21" s="95"/>
      <c r="P21" s="95"/>
      <c r="Q21" s="107"/>
    </row>
    <row r="22" spans="2:33" ht="15.75">
      <c r="E22" s="81"/>
      <c r="F22" s="82"/>
      <c r="G22" s="116">
        <v>13.135</v>
      </c>
      <c r="H22" s="82"/>
      <c r="I22" s="93"/>
      <c r="J22" s="84"/>
      <c r="K22" s="84"/>
      <c r="L22" s="82">
        <v>12.668922424316406</v>
      </c>
      <c r="M22" s="84"/>
      <c r="N22" s="93"/>
      <c r="O22" s="93"/>
      <c r="P22" s="93"/>
      <c r="Q22" s="108"/>
    </row>
    <row r="23" spans="2:33" ht="15.75">
      <c r="E23" s="81"/>
      <c r="F23" s="82"/>
      <c r="G23" s="116">
        <v>13.172000000000001</v>
      </c>
      <c r="H23" s="82"/>
      <c r="I23" s="93"/>
      <c r="J23" s="84"/>
      <c r="K23" s="84"/>
      <c r="L23" s="82">
        <v>12.681401252746582</v>
      </c>
      <c r="M23" s="84"/>
      <c r="N23" s="93"/>
      <c r="O23" s="93"/>
      <c r="P23" s="93"/>
      <c r="Q23" s="108"/>
    </row>
    <row r="24" spans="2:33">
      <c r="E24" s="81"/>
      <c r="F24" s="84" t="s">
        <v>33</v>
      </c>
      <c r="G24" s="85">
        <v>31.302</v>
      </c>
      <c r="H24" s="87">
        <f>AVERAGE(G24:G26)</f>
        <v>31.538999999999998</v>
      </c>
      <c r="I24" s="93">
        <f>G24-G21</f>
        <v>18.024000000000001</v>
      </c>
      <c r="J24" s="84"/>
      <c r="K24" s="84"/>
      <c r="L24" s="82">
        <v>30.088705062866211</v>
      </c>
      <c r="M24" s="87">
        <f>AVERAGE(L24:L26)</f>
        <v>30.350253423055012</v>
      </c>
      <c r="N24" s="93">
        <f>L24-M21</f>
        <v>17.432600339253746</v>
      </c>
      <c r="O24" s="93">
        <f>N24-I24</f>
        <v>-0.59139966074625505</v>
      </c>
      <c r="P24" s="93">
        <f>-O24</f>
        <v>0.59139966074625505</v>
      </c>
      <c r="Q24" s="108">
        <f>2^P24</f>
        <v>1.5067078026247624</v>
      </c>
    </row>
    <row r="25" spans="2:33">
      <c r="E25" s="81"/>
      <c r="F25" s="84"/>
      <c r="G25" s="85">
        <v>31.466999999999999</v>
      </c>
      <c r="H25" s="84"/>
      <c r="I25" s="93">
        <f>G25-G22</f>
        <v>18.332000000000001</v>
      </c>
      <c r="J25" s="84"/>
      <c r="K25" s="84"/>
      <c r="L25" s="82">
        <v>29.998735427856445</v>
      </c>
      <c r="M25" s="84"/>
      <c r="N25" s="93">
        <f>L25-M21</f>
        <v>17.34263070424398</v>
      </c>
      <c r="O25" s="93">
        <f>N25-I25</f>
        <v>-0.98936929575602051</v>
      </c>
      <c r="P25" s="93">
        <f>-O25</f>
        <v>0.98936929575602051</v>
      </c>
      <c r="Q25" s="108">
        <f>2^P25</f>
        <v>1.9853168784272086</v>
      </c>
    </row>
    <row r="26" spans="2:33" ht="14.65" thickBot="1">
      <c r="E26" s="88"/>
      <c r="F26" s="89"/>
      <c r="G26" s="91">
        <v>31.847999999999999</v>
      </c>
      <c r="H26" s="89"/>
      <c r="I26" s="94">
        <f>G26-G23</f>
        <v>18.675999999999998</v>
      </c>
      <c r="J26" s="89"/>
      <c r="K26" s="89"/>
      <c r="L26" s="90">
        <v>30.963319778442383</v>
      </c>
      <c r="M26" s="89"/>
      <c r="N26" s="94">
        <f>L26-M21</f>
        <v>18.307215054829918</v>
      </c>
      <c r="O26" s="94">
        <f>N26-I26</f>
        <v>-0.36878494517008065</v>
      </c>
      <c r="P26" s="94">
        <f>-O26</f>
        <v>0.36878494517008065</v>
      </c>
      <c r="Q26" s="109">
        <f>2^P26</f>
        <v>1.2912648540132345</v>
      </c>
    </row>
    <row r="27" spans="2:33" ht="15.75">
      <c r="E27" s="74" t="s">
        <v>52</v>
      </c>
      <c r="F27" s="75" t="s">
        <v>43</v>
      </c>
      <c r="G27" s="115">
        <v>12.791</v>
      </c>
      <c r="H27" s="75">
        <f>AVERAGE(G27:G29)</f>
        <v>12.776333333333334</v>
      </c>
      <c r="I27" s="95"/>
      <c r="J27" s="77"/>
      <c r="K27" s="77"/>
      <c r="L27" s="75">
        <v>12.793797492980957</v>
      </c>
      <c r="M27" s="78">
        <f>AVERAGE(L27:L29)</f>
        <v>12.820642471313477</v>
      </c>
      <c r="N27" s="95"/>
      <c r="O27" s="95"/>
      <c r="P27" s="95"/>
      <c r="Q27" s="107"/>
      <c r="R27" s="71"/>
      <c r="S27" s="71"/>
      <c r="T27" s="71"/>
      <c r="U27" s="71"/>
      <c r="V27" s="71"/>
      <c r="W27" s="71"/>
      <c r="X27" s="71"/>
      <c r="Y27" s="71"/>
      <c r="Z27" s="71"/>
      <c r="AA27" s="71"/>
      <c r="AB27" s="71"/>
      <c r="AC27" s="71"/>
      <c r="AD27" s="71"/>
      <c r="AE27" s="71"/>
      <c r="AF27" s="71"/>
      <c r="AG27" s="71"/>
    </row>
    <row r="28" spans="2:33" ht="15.75">
      <c r="E28" s="81"/>
      <c r="F28" s="82"/>
      <c r="G28" s="116">
        <v>12.82</v>
      </c>
      <c r="H28" s="82"/>
      <c r="I28" s="93"/>
      <c r="J28" s="84"/>
      <c r="K28" s="84"/>
      <c r="L28" s="82">
        <v>12.783153533935547</v>
      </c>
      <c r="M28" s="84"/>
      <c r="N28" s="93"/>
      <c r="O28" s="93"/>
      <c r="P28" s="93"/>
      <c r="Q28" s="108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71"/>
      <c r="AC28" s="71"/>
      <c r="AD28" s="71"/>
      <c r="AE28" s="71"/>
      <c r="AF28" s="71"/>
      <c r="AG28" s="71"/>
    </row>
    <row r="29" spans="2:33" ht="15.75">
      <c r="E29" s="81"/>
      <c r="F29" s="82"/>
      <c r="G29" s="116">
        <v>12.718</v>
      </c>
      <c r="H29" s="82"/>
      <c r="I29" s="93"/>
      <c r="J29" s="84"/>
      <c r="K29" s="84"/>
      <c r="L29" s="82">
        <v>12.884976387023926</v>
      </c>
      <c r="M29" s="84"/>
      <c r="N29" s="93"/>
      <c r="O29" s="93"/>
      <c r="P29" s="93"/>
      <c r="Q29" s="108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</row>
    <row r="30" spans="2:33" ht="15.75">
      <c r="E30" s="81"/>
      <c r="F30" s="84" t="s">
        <v>33</v>
      </c>
      <c r="G30" s="116">
        <v>29.74</v>
      </c>
      <c r="H30" s="87">
        <f>AVERAGE(G30:G32)</f>
        <v>30.155333333333335</v>
      </c>
      <c r="I30" s="93">
        <f>G30-G27</f>
        <v>16.948999999999998</v>
      </c>
      <c r="J30" s="84"/>
      <c r="K30" s="84"/>
      <c r="L30" s="82">
        <v>28.118431091308594</v>
      </c>
      <c r="M30" s="87">
        <f>AVERAGE(L30:L32)</f>
        <v>29.714534123738606</v>
      </c>
      <c r="N30" s="93">
        <f>L30-M27</f>
        <v>15.297788619995117</v>
      </c>
      <c r="O30" s="93">
        <f>N30-I30</f>
        <v>-1.6512113800048809</v>
      </c>
      <c r="P30" s="93">
        <f>-O30</f>
        <v>1.6512113800048809</v>
      </c>
      <c r="Q30" s="108">
        <f>2^P30</f>
        <v>3.1409726482985341</v>
      </c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</row>
    <row r="31" spans="2:33" ht="15.75">
      <c r="E31" s="81"/>
      <c r="F31" s="84"/>
      <c r="G31" s="116">
        <v>31.318000000000001</v>
      </c>
      <c r="H31" s="84"/>
      <c r="I31" s="93">
        <f>G31-G28</f>
        <v>18.498000000000001</v>
      </c>
      <c r="J31" s="84"/>
      <c r="K31" s="84"/>
      <c r="L31" s="82">
        <v>30.237724304199219</v>
      </c>
      <c r="M31" s="84"/>
      <c r="N31" s="93">
        <f>L31-M27</f>
        <v>17.417081832885742</v>
      </c>
      <c r="O31" s="93">
        <f>N31-I31</f>
        <v>-1.0809181671142589</v>
      </c>
      <c r="P31" s="93">
        <f>-O31</f>
        <v>1.0809181671142589</v>
      </c>
      <c r="Q31" s="108">
        <f>2^P31</f>
        <v>2.1153819346446059</v>
      </c>
      <c r="R31" s="71"/>
      <c r="S31" s="71"/>
      <c r="T31" s="71"/>
      <c r="U31" s="71"/>
      <c r="V31" s="71"/>
      <c r="W31" s="71"/>
      <c r="X31" s="71"/>
      <c r="Y31" s="71"/>
      <c r="Z31" s="71"/>
      <c r="AA31" s="71"/>
      <c r="AB31" s="71"/>
      <c r="AC31" s="71"/>
      <c r="AD31" s="71"/>
      <c r="AE31" s="71"/>
      <c r="AF31" s="71"/>
      <c r="AG31" s="71"/>
    </row>
    <row r="32" spans="2:33" ht="16.149999999999999" thickBot="1">
      <c r="E32" s="88"/>
      <c r="F32" s="89"/>
      <c r="G32" s="117">
        <v>29.408000000000001</v>
      </c>
      <c r="H32" s="89"/>
      <c r="I32" s="94">
        <f>G32-G29</f>
        <v>16.690000000000001</v>
      </c>
      <c r="J32" s="89"/>
      <c r="K32" s="89"/>
      <c r="L32" s="90">
        <v>30.787446975708008</v>
      </c>
      <c r="M32" s="89"/>
      <c r="N32" s="94">
        <f>L32-M27</f>
        <v>17.966804504394531</v>
      </c>
      <c r="O32" s="94">
        <f>N32-I32</f>
        <v>1.27680450439453</v>
      </c>
      <c r="P32" s="94">
        <f>-O32</f>
        <v>-1.27680450439453</v>
      </c>
      <c r="Q32" s="109">
        <f>2^P32</f>
        <v>0.41270862546908194</v>
      </c>
      <c r="R32" s="71"/>
      <c r="S32" s="71"/>
      <c r="T32" s="71"/>
      <c r="U32" s="71"/>
      <c r="V32" s="71"/>
      <c r="W32" s="71"/>
      <c r="X32" s="71"/>
      <c r="Y32" s="71"/>
      <c r="Z32" s="71"/>
      <c r="AA32" s="71"/>
      <c r="AB32" s="71"/>
      <c r="AC32" s="71"/>
      <c r="AD32" s="71"/>
      <c r="AE32" s="71"/>
      <c r="AF32" s="71"/>
      <c r="AG32" s="71"/>
    </row>
    <row r="33" spans="5:33">
      <c r="E33" s="71"/>
      <c r="F33" s="71"/>
      <c r="G33" s="72"/>
      <c r="H33" s="73"/>
      <c r="I33" s="71"/>
      <c r="J33" s="71"/>
      <c r="K33" s="71"/>
      <c r="L33" s="72"/>
      <c r="M33" s="73"/>
      <c r="N33" s="71"/>
      <c r="O33" s="71"/>
      <c r="P33" s="71"/>
      <c r="Q33" s="71"/>
      <c r="R33" s="71"/>
      <c r="S33" s="71"/>
      <c r="T33" s="71"/>
      <c r="U33" s="71"/>
      <c r="V33" s="71"/>
      <c r="W33" s="71"/>
      <c r="X33" s="71"/>
      <c r="Y33" s="71"/>
      <c r="Z33" s="71"/>
      <c r="AA33" s="71"/>
      <c r="AB33" s="71"/>
      <c r="AC33" s="71"/>
      <c r="AD33" s="71"/>
      <c r="AE33" s="71"/>
      <c r="AF33" s="71"/>
      <c r="AG33" s="71"/>
    </row>
  </sheetData>
  <mergeCells count="1">
    <mergeCell ref="B1:C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FE2DA2-2C2D-4E78-AFA2-22A582F7FD90}">
  <dimension ref="B2:AI28"/>
  <sheetViews>
    <sheetView topLeftCell="A7" workbookViewId="0">
      <selection activeCell="K10" sqref="K10"/>
    </sheetView>
  </sheetViews>
  <sheetFormatPr defaultRowHeight="14.25"/>
  <cols>
    <col min="3" max="3" width="16.86328125" customWidth="1"/>
    <col min="5" max="5" width="19.73046875" customWidth="1"/>
    <col min="9" max="9" width="15.73046875" bestFit="1" customWidth="1"/>
    <col min="14" max="14" width="15.73046875" bestFit="1" customWidth="1"/>
    <col min="15" max="15" width="15.33203125" bestFit="1" customWidth="1"/>
    <col min="16" max="17" width="14.73046875" bestFit="1" customWidth="1"/>
    <col min="22" max="22" width="15.73046875" bestFit="1" customWidth="1"/>
    <col min="23" max="24" width="15.33203125" bestFit="1" customWidth="1"/>
    <col min="25" max="25" width="14.73046875" bestFit="1" customWidth="1"/>
    <col min="27" max="27" width="16.73046875" customWidth="1"/>
    <col min="30" max="30" width="15.73046875" bestFit="1" customWidth="1"/>
    <col min="31" max="31" width="15.33203125" bestFit="1" customWidth="1"/>
    <col min="32" max="33" width="14.73046875" bestFit="1" customWidth="1"/>
  </cols>
  <sheetData>
    <row r="2" spans="2:35" ht="14.65" thickBot="1"/>
    <row r="3" spans="2:35" ht="14.65" thickBot="1">
      <c r="B3" s="70" t="s">
        <v>0</v>
      </c>
      <c r="C3" s="67" t="s">
        <v>32</v>
      </c>
    </row>
    <row r="4" spans="2:35" ht="14.65" thickBot="1">
      <c r="B4" s="68">
        <v>1</v>
      </c>
      <c r="C4" s="23">
        <v>1.8454274834303701</v>
      </c>
      <c r="E4" s="71" t="s">
        <v>33</v>
      </c>
      <c r="F4" s="71" t="s">
        <v>34</v>
      </c>
      <c r="G4" s="71" t="s">
        <v>35</v>
      </c>
      <c r="H4" s="71" t="s">
        <v>36</v>
      </c>
      <c r="I4" s="71" t="s">
        <v>37</v>
      </c>
      <c r="J4" s="71"/>
      <c r="K4" s="71" t="s">
        <v>38</v>
      </c>
      <c r="L4" s="71" t="s">
        <v>35</v>
      </c>
      <c r="M4" s="71" t="s">
        <v>36</v>
      </c>
      <c r="N4" s="71" t="s">
        <v>37</v>
      </c>
      <c r="O4" s="71" t="s">
        <v>39</v>
      </c>
      <c r="P4" s="71" t="s">
        <v>40</v>
      </c>
      <c r="Q4" s="71" t="s">
        <v>41</v>
      </c>
      <c r="R4" s="71"/>
      <c r="S4" s="71" t="s">
        <v>38</v>
      </c>
      <c r="T4" s="71" t="s">
        <v>35</v>
      </c>
      <c r="U4" s="71" t="s">
        <v>36</v>
      </c>
      <c r="V4" s="71" t="s">
        <v>37</v>
      </c>
      <c r="W4" s="71" t="s">
        <v>39</v>
      </c>
      <c r="X4" s="71" t="s">
        <v>40</v>
      </c>
      <c r="Y4" s="71" t="s">
        <v>41</v>
      </c>
      <c r="Z4" s="71"/>
      <c r="AA4" s="71" t="s">
        <v>38</v>
      </c>
      <c r="AB4" s="71" t="s">
        <v>35</v>
      </c>
      <c r="AC4" s="71" t="s">
        <v>36</v>
      </c>
      <c r="AD4" s="71" t="s">
        <v>37</v>
      </c>
      <c r="AE4" s="71" t="s">
        <v>39</v>
      </c>
      <c r="AF4" s="71" t="s">
        <v>40</v>
      </c>
      <c r="AG4" s="71" t="s">
        <v>41</v>
      </c>
      <c r="AH4" s="71"/>
      <c r="AI4" s="71"/>
    </row>
    <row r="5" spans="2:35">
      <c r="B5" s="25">
        <v>1</v>
      </c>
      <c r="C5" s="23">
        <v>1.59787775918408</v>
      </c>
      <c r="E5" s="74" t="s">
        <v>42</v>
      </c>
      <c r="F5" s="75" t="s">
        <v>43</v>
      </c>
      <c r="G5" s="76">
        <v>11.615</v>
      </c>
      <c r="H5" s="75">
        <f>AVERAGE(G5:G7)</f>
        <v>11.657666666666666</v>
      </c>
      <c r="I5" s="77"/>
      <c r="J5" s="77"/>
      <c r="K5" s="77"/>
      <c r="L5" s="76">
        <v>11.537000000000001</v>
      </c>
      <c r="M5" s="78">
        <f>AVERAGE(L5:L7)</f>
        <v>11.60566666666667</v>
      </c>
      <c r="N5" s="77"/>
      <c r="O5" s="77"/>
      <c r="P5" s="77"/>
      <c r="Q5" s="77"/>
      <c r="R5" s="77"/>
      <c r="S5" s="77"/>
      <c r="T5" s="75">
        <v>12.112455368041992</v>
      </c>
      <c r="U5" s="78">
        <f>AVERAGE(T5:T7)</f>
        <v>11.873438835144043</v>
      </c>
      <c r="V5" s="77"/>
      <c r="W5" s="77"/>
      <c r="X5" s="77"/>
      <c r="Y5" s="77"/>
      <c r="Z5" s="77"/>
      <c r="AA5" s="77"/>
      <c r="AB5" s="79">
        <v>12.188000000000001</v>
      </c>
      <c r="AC5" s="78">
        <f>AVERAGE(AB5:AB7)</f>
        <v>12.021000000000001</v>
      </c>
      <c r="AD5" s="77"/>
      <c r="AE5" s="77"/>
      <c r="AF5" s="77"/>
      <c r="AG5" s="80"/>
      <c r="AH5" s="71"/>
      <c r="AI5" s="71"/>
    </row>
    <row r="6" spans="2:35">
      <c r="B6" s="25">
        <v>1</v>
      </c>
      <c r="C6" s="23">
        <v>1.50607703270402</v>
      </c>
      <c r="E6" s="81"/>
      <c r="F6" s="82"/>
      <c r="G6" s="83">
        <v>11.691000000000001</v>
      </c>
      <c r="H6" s="82"/>
      <c r="I6" s="84"/>
      <c r="J6" s="84"/>
      <c r="K6" s="84"/>
      <c r="L6" s="83">
        <v>11.675000000000001</v>
      </c>
      <c r="M6" s="84"/>
      <c r="N6" s="84"/>
      <c r="O6" s="84"/>
      <c r="P6" s="84"/>
      <c r="Q6" s="84"/>
      <c r="R6" s="84"/>
      <c r="S6" s="84"/>
      <c r="T6" s="82">
        <v>11.806369781494141</v>
      </c>
      <c r="U6" s="84"/>
      <c r="V6" s="84"/>
      <c r="W6" s="84"/>
      <c r="X6" s="84"/>
      <c r="Y6" s="84"/>
      <c r="Z6" s="84"/>
      <c r="AA6" s="84"/>
      <c r="AB6" s="85">
        <v>12.007</v>
      </c>
      <c r="AC6" s="84"/>
      <c r="AD6" s="84"/>
      <c r="AE6" s="84"/>
      <c r="AF6" s="84"/>
      <c r="AG6" s="86"/>
      <c r="AH6" s="71"/>
      <c r="AI6" s="71"/>
    </row>
    <row r="7" spans="2:35">
      <c r="B7" s="25">
        <v>1</v>
      </c>
      <c r="C7" s="23">
        <v>1.4776578182967</v>
      </c>
      <c r="E7" s="81"/>
      <c r="F7" s="82"/>
      <c r="G7" s="83">
        <v>11.667</v>
      </c>
      <c r="H7" s="82"/>
      <c r="I7" s="84"/>
      <c r="J7" s="84"/>
      <c r="K7" s="84"/>
      <c r="L7" s="83">
        <v>11.605</v>
      </c>
      <c r="M7" s="84"/>
      <c r="N7" s="84"/>
      <c r="O7" s="84"/>
      <c r="P7" s="84"/>
      <c r="Q7" s="84"/>
      <c r="R7" s="84"/>
      <c r="S7" s="84"/>
      <c r="T7" s="82">
        <v>11.701491355895996</v>
      </c>
      <c r="U7" s="84"/>
      <c r="V7" s="84"/>
      <c r="W7" s="84"/>
      <c r="X7" s="84"/>
      <c r="Y7" s="84"/>
      <c r="Z7" s="84"/>
      <c r="AA7" s="84"/>
      <c r="AB7" s="85">
        <v>11.868</v>
      </c>
      <c r="AC7" s="84"/>
      <c r="AD7" s="84"/>
      <c r="AE7" s="84"/>
      <c r="AF7" s="84"/>
      <c r="AG7" s="86"/>
      <c r="AH7" s="71"/>
      <c r="AI7" s="71"/>
    </row>
    <row r="8" spans="2:35">
      <c r="B8" s="25">
        <v>1</v>
      </c>
      <c r="C8" s="23">
        <v>1.7564932793149</v>
      </c>
      <c r="E8" s="81"/>
      <c r="F8" s="84" t="s">
        <v>33</v>
      </c>
      <c r="G8" s="82">
        <v>29.927434921264648</v>
      </c>
      <c r="H8" s="87">
        <f>AVERAGE(G8:G10)</f>
        <v>29.924125671386719</v>
      </c>
      <c r="I8" s="101">
        <f>H8-H5</f>
        <v>18.266459004720055</v>
      </c>
      <c r="J8" s="84"/>
      <c r="K8" s="84"/>
      <c r="L8" s="82">
        <v>28.988170623779297</v>
      </c>
      <c r="M8" s="87">
        <f>AVERAGE(L8:L10)</f>
        <v>29.15515645345052</v>
      </c>
      <c r="N8" s="104">
        <f>L8-M5</f>
        <v>17.382503957112625</v>
      </c>
      <c r="O8" s="104">
        <f>N8-I8</f>
        <v>-0.88395504760742938</v>
      </c>
      <c r="P8" s="104">
        <f>-O8</f>
        <v>0.88395504760742938</v>
      </c>
      <c r="Q8" s="104">
        <f>2^P8</f>
        <v>1.8454274834303728</v>
      </c>
      <c r="R8" s="84"/>
      <c r="S8" s="84"/>
      <c r="T8" s="82">
        <v>29.407444000244141</v>
      </c>
      <c r="U8" s="87">
        <f>AVERAGE(T8:T10)</f>
        <v>29.113676706949871</v>
      </c>
      <c r="V8" s="98">
        <f>T8-U5</f>
        <v>17.534005165100098</v>
      </c>
      <c r="W8" s="98">
        <f>V8-I8</f>
        <v>-0.73245383961995714</v>
      </c>
      <c r="X8" s="98">
        <f>-W8</f>
        <v>0.73245383961995714</v>
      </c>
      <c r="Y8" s="98">
        <f>2^X8</f>
        <v>1.6614626249951028</v>
      </c>
      <c r="Z8" s="84"/>
      <c r="AA8" s="84"/>
      <c r="AB8" s="85">
        <v>29.379000000000001</v>
      </c>
      <c r="AC8" s="87">
        <f>AVERAGE(AB8:AB10)</f>
        <v>29.539333333333332</v>
      </c>
      <c r="AD8" s="96">
        <f>AB8-AC5</f>
        <v>17.358000000000001</v>
      </c>
      <c r="AE8" s="96">
        <f>AD8-I8</f>
        <v>-0.90845900472005425</v>
      </c>
      <c r="AF8" s="96">
        <f>-AE8</f>
        <v>0.90845900472005425</v>
      </c>
      <c r="AG8" s="110">
        <f>2^AF8</f>
        <v>1.8770394928176117</v>
      </c>
      <c r="AH8" s="71"/>
      <c r="AI8" s="71"/>
    </row>
    <row r="9" spans="2:35">
      <c r="B9" s="25">
        <v>1</v>
      </c>
      <c r="C9" s="23">
        <v>1.4849155215009999</v>
      </c>
      <c r="E9" s="81"/>
      <c r="F9" s="84"/>
      <c r="G9" s="82">
        <v>29.979490280151367</v>
      </c>
      <c r="H9" s="84"/>
      <c r="I9" s="101"/>
      <c r="J9" s="84"/>
      <c r="K9" s="84"/>
      <c r="L9" s="82">
        <v>29.195968627929688</v>
      </c>
      <c r="M9" s="84"/>
      <c r="N9" s="104">
        <f>L9-M5</f>
        <v>17.590301961263016</v>
      </c>
      <c r="O9" s="104">
        <f>N9-I8</f>
        <v>-0.67615704345703875</v>
      </c>
      <c r="P9" s="104">
        <f>-O9</f>
        <v>0.67615704345703875</v>
      </c>
      <c r="Q9" s="104">
        <f>2^P9</f>
        <v>1.5978777591840843</v>
      </c>
      <c r="R9" s="84"/>
      <c r="S9" s="84"/>
      <c r="T9" s="82">
        <v>29.480140686035156</v>
      </c>
      <c r="U9" s="84"/>
      <c r="V9" s="98">
        <f>T9-U5</f>
        <v>17.606701850891113</v>
      </c>
      <c r="W9" s="98">
        <f>V9-I8</f>
        <v>-0.65975715382894151</v>
      </c>
      <c r="X9" s="98">
        <f>-W9</f>
        <v>0.65975715382894151</v>
      </c>
      <c r="Y9" s="98">
        <f>2^X9</f>
        <v>1.5798166737436461</v>
      </c>
      <c r="Z9" s="84"/>
      <c r="AA9" s="84"/>
      <c r="AB9" s="85">
        <v>29.544</v>
      </c>
      <c r="AC9" s="84"/>
      <c r="AD9" s="96">
        <f>AB9-AC5</f>
        <v>17.523</v>
      </c>
      <c r="AE9" s="96">
        <f>AD9-I8</f>
        <v>-0.74345900472005511</v>
      </c>
      <c r="AF9" s="96">
        <f>-AE9</f>
        <v>0.74345900472005511</v>
      </c>
      <c r="AG9" s="110">
        <f>2^AF9</f>
        <v>1.6741850557218552</v>
      </c>
      <c r="AH9" s="71"/>
      <c r="AI9" s="71"/>
    </row>
    <row r="10" spans="2:35" ht="14.65" thickBot="1">
      <c r="B10" s="25">
        <v>1</v>
      </c>
      <c r="C10" s="23">
        <v>1.2376383099022299</v>
      </c>
      <c r="E10" s="88"/>
      <c r="F10" s="89"/>
      <c r="G10" s="90">
        <v>29.865451812744141</v>
      </c>
      <c r="H10" s="89"/>
      <c r="I10" s="102"/>
      <c r="J10" s="89"/>
      <c r="K10" s="89"/>
      <c r="L10" s="90">
        <v>29.281330108642578</v>
      </c>
      <c r="M10" s="89"/>
      <c r="N10" s="105">
        <f>L10-M5</f>
        <v>17.675663441975907</v>
      </c>
      <c r="O10" s="105">
        <f>N10-I8</f>
        <v>-0.59079556274414813</v>
      </c>
      <c r="P10" s="105">
        <f>-O10</f>
        <v>0.59079556274414813</v>
      </c>
      <c r="Q10" s="105">
        <f>2^P10</f>
        <v>1.5060770327040152</v>
      </c>
      <c r="R10" s="89"/>
      <c r="S10" s="89"/>
      <c r="T10" s="90">
        <v>28.453445434570313</v>
      </c>
      <c r="U10" s="89"/>
      <c r="V10" s="99">
        <f>T10-U5</f>
        <v>16.58000659942627</v>
      </c>
      <c r="W10" s="99">
        <f>V10-I8</f>
        <v>-1.6864524052937853</v>
      </c>
      <c r="X10" s="99">
        <f>-W10</f>
        <v>1.6864524052937853</v>
      </c>
      <c r="Y10" s="99">
        <f>2^X10</f>
        <v>3.2186426386076108</v>
      </c>
      <c r="Z10" s="89"/>
      <c r="AA10" s="89"/>
      <c r="AB10" s="91">
        <v>29.695</v>
      </c>
      <c r="AC10" s="89"/>
      <c r="AD10" s="97">
        <f>AB10-AC5</f>
        <v>17.673999999999999</v>
      </c>
      <c r="AE10" s="97">
        <f>AD10-I8</f>
        <v>-0.5924590047200553</v>
      </c>
      <c r="AF10" s="97">
        <f>-AE10</f>
        <v>0.5924590047200553</v>
      </c>
      <c r="AG10" s="111">
        <f>2^AF10</f>
        <v>1.5078145562562562</v>
      </c>
      <c r="AH10" s="71"/>
      <c r="AI10" s="71"/>
    </row>
    <row r="11" spans="2:35">
      <c r="B11" s="25">
        <v>1</v>
      </c>
      <c r="C11" s="23">
        <v>1.75478445458414</v>
      </c>
      <c r="E11" s="74" t="s">
        <v>44</v>
      </c>
      <c r="F11" s="77" t="s">
        <v>43</v>
      </c>
      <c r="G11" s="75">
        <v>11.385234832763672</v>
      </c>
      <c r="H11" s="78">
        <f>AVERAGE(G11:G13)</f>
        <v>11.391595204671225</v>
      </c>
      <c r="I11" s="103"/>
      <c r="J11" s="77"/>
      <c r="K11" s="77"/>
      <c r="L11" s="75">
        <v>11.972880363464355</v>
      </c>
      <c r="M11" s="78">
        <f>AVERAGE(L11:L13)</f>
        <v>11.7497345606486</v>
      </c>
      <c r="N11" s="106"/>
      <c r="O11" s="106"/>
      <c r="P11" s="106"/>
      <c r="Q11" s="106"/>
      <c r="R11" s="77"/>
      <c r="S11" s="77"/>
      <c r="T11" s="75">
        <v>11.920331001281738</v>
      </c>
      <c r="U11" s="78">
        <f>AVERAGE(T11:T13)</f>
        <v>11.824509620666504</v>
      </c>
      <c r="V11" s="100"/>
      <c r="W11" s="100"/>
      <c r="X11" s="100"/>
      <c r="Y11" s="112"/>
      <c r="Z11" s="71"/>
      <c r="AA11" s="71"/>
      <c r="AB11" s="71"/>
      <c r="AC11" s="71"/>
      <c r="AD11" s="71"/>
      <c r="AE11" s="71"/>
      <c r="AF11" s="71"/>
      <c r="AG11" s="71"/>
      <c r="AH11" s="71"/>
      <c r="AI11" s="71"/>
    </row>
    <row r="12" spans="2:35">
      <c r="B12" s="25">
        <v>1</v>
      </c>
      <c r="C12" s="23">
        <v>1.74776674494033</v>
      </c>
      <c r="E12" s="81"/>
      <c r="F12" s="84"/>
      <c r="G12" s="82">
        <v>11.336204528808594</v>
      </c>
      <c r="H12" s="84"/>
      <c r="I12" s="101"/>
      <c r="J12" s="84"/>
      <c r="K12" s="84"/>
      <c r="L12" s="82">
        <v>11.670844078063965</v>
      </c>
      <c r="M12" s="84"/>
      <c r="N12" s="104"/>
      <c r="O12" s="104"/>
      <c r="P12" s="104"/>
      <c r="Q12" s="104"/>
      <c r="R12" s="84"/>
      <c r="S12" s="84"/>
      <c r="T12" s="82">
        <v>11.781862258911133</v>
      </c>
      <c r="U12" s="84"/>
      <c r="V12" s="98"/>
      <c r="W12" s="98"/>
      <c r="X12" s="98"/>
      <c r="Y12" s="113"/>
      <c r="Z12" s="71"/>
      <c r="AA12" s="71"/>
      <c r="AB12" s="71"/>
      <c r="AC12" s="71"/>
      <c r="AD12" s="71"/>
      <c r="AE12" s="71"/>
      <c r="AF12" s="71"/>
      <c r="AG12" s="71"/>
      <c r="AH12" s="71"/>
      <c r="AI12" s="71"/>
    </row>
    <row r="13" spans="2:35">
      <c r="B13" s="25">
        <v>1</v>
      </c>
      <c r="C13" s="23">
        <v>1.4669026774995999</v>
      </c>
      <c r="E13" s="81"/>
      <c r="F13" s="84"/>
      <c r="G13" s="82">
        <v>11.453346252441406</v>
      </c>
      <c r="H13" s="84"/>
      <c r="I13" s="101"/>
      <c r="J13" s="84"/>
      <c r="K13" s="84"/>
      <c r="L13" s="82">
        <v>11.60547924041748</v>
      </c>
      <c r="M13" s="84"/>
      <c r="N13" s="104"/>
      <c r="O13" s="104"/>
      <c r="P13" s="104"/>
      <c r="Q13" s="104"/>
      <c r="R13" s="84"/>
      <c r="S13" s="84"/>
      <c r="T13" s="82">
        <v>11.771335601806641</v>
      </c>
      <c r="U13" s="84"/>
      <c r="V13" s="98"/>
      <c r="W13" s="98"/>
      <c r="X13" s="98"/>
      <c r="Y13" s="113"/>
      <c r="Z13" s="71"/>
      <c r="AA13" s="71"/>
      <c r="AB13" s="71"/>
      <c r="AC13" s="71"/>
      <c r="AD13" s="71"/>
      <c r="AE13" s="71"/>
      <c r="AF13" s="71"/>
      <c r="AG13" s="71"/>
      <c r="AH13" s="71"/>
      <c r="AI13" s="71"/>
    </row>
    <row r="14" spans="2:35">
      <c r="B14" s="25">
        <v>1</v>
      </c>
      <c r="C14" s="23">
        <v>1.1861441910149</v>
      </c>
      <c r="E14" s="81"/>
      <c r="F14" s="84" t="s">
        <v>33</v>
      </c>
      <c r="G14" s="83">
        <v>29.414999999999999</v>
      </c>
      <c r="H14" s="87">
        <f>AVERAGE(G14:G16)</f>
        <v>29.669</v>
      </c>
      <c r="I14" s="101">
        <f>H14-H11</f>
        <v>18.277404795328778</v>
      </c>
      <c r="J14" s="84"/>
      <c r="K14" s="84"/>
      <c r="L14" s="82">
        <v>29.463827133178711</v>
      </c>
      <c r="M14" s="87">
        <f>AVERAGE(L14:L16)</f>
        <v>29.378342310587566</v>
      </c>
      <c r="N14" s="104">
        <f>L14-M11</f>
        <v>17.714092572530113</v>
      </c>
      <c r="O14" s="104">
        <f>N14-I14</f>
        <v>-0.56331222279866466</v>
      </c>
      <c r="P14" s="104">
        <f>-O14</f>
        <v>0.56331222279866466</v>
      </c>
      <c r="Q14" s="104">
        <f>2^P14</f>
        <v>1.4776578182966662</v>
      </c>
      <c r="R14" s="84"/>
      <c r="S14" s="84"/>
      <c r="T14" s="82">
        <v>29.526611328125</v>
      </c>
      <c r="U14" s="87">
        <f>AVERAGE(T14:T16)</f>
        <v>29.780152638753254</v>
      </c>
      <c r="V14" s="98">
        <f>T14-U11</f>
        <v>17.702101707458496</v>
      </c>
      <c r="W14" s="98">
        <f>V14-I14</f>
        <v>-0.57530308787028162</v>
      </c>
      <c r="X14" s="98">
        <f>-W14</f>
        <v>0.57530308787028162</v>
      </c>
      <c r="Y14" s="113">
        <f>2^X14</f>
        <v>1.4899904541479276</v>
      </c>
      <c r="Z14" s="71"/>
      <c r="AA14" s="71"/>
      <c r="AB14" s="71"/>
      <c r="AC14" s="71"/>
      <c r="AD14" s="71"/>
      <c r="AE14" s="71"/>
      <c r="AF14" s="71"/>
      <c r="AG14" s="71"/>
      <c r="AH14" s="71"/>
      <c r="AI14" s="71"/>
    </row>
    <row r="15" spans="2:35">
      <c r="B15" s="25"/>
      <c r="C15" s="23">
        <v>1.6614626249950999</v>
      </c>
      <c r="E15" s="81"/>
      <c r="F15" s="84"/>
      <c r="G15" s="83">
        <v>30.059000000000001</v>
      </c>
      <c r="H15" s="84"/>
      <c r="I15" s="101"/>
      <c r="J15" s="84"/>
      <c r="K15" s="84"/>
      <c r="L15" s="82">
        <v>29.214441299438477</v>
      </c>
      <c r="M15" s="84"/>
      <c r="N15" s="104">
        <f>L15-M11</f>
        <v>17.464706738789879</v>
      </c>
      <c r="O15" s="104">
        <f>N15-I14</f>
        <v>-0.81269805653889904</v>
      </c>
      <c r="P15" s="104">
        <f>-O15</f>
        <v>0.81269805653889904</v>
      </c>
      <c r="Q15" s="104">
        <f>2^P15</f>
        <v>1.7564932793149355</v>
      </c>
      <c r="R15" s="84"/>
      <c r="S15" s="84"/>
      <c r="T15" s="82">
        <v>29.633159637451172</v>
      </c>
      <c r="U15" s="84"/>
      <c r="V15" s="98">
        <f>T15-U11</f>
        <v>17.808650016784668</v>
      </c>
      <c r="W15" s="98">
        <f>V15-I14</f>
        <v>-0.46875477854410974</v>
      </c>
      <c r="X15" s="98">
        <f>-W15</f>
        <v>0.46875477854410974</v>
      </c>
      <c r="Y15" s="113">
        <f>2^X15</f>
        <v>1.3839144658053089</v>
      </c>
      <c r="Z15" s="71"/>
      <c r="AA15" s="71"/>
      <c r="AB15" s="71"/>
      <c r="AC15" s="71"/>
      <c r="AD15" s="71"/>
      <c r="AE15" s="71"/>
      <c r="AF15" s="71"/>
      <c r="AG15" s="71"/>
      <c r="AH15" s="71"/>
      <c r="AI15" s="71"/>
    </row>
    <row r="16" spans="2:35" ht="14.65" thickBot="1">
      <c r="B16" s="25"/>
      <c r="C16" s="23">
        <v>1.5798166737436501</v>
      </c>
      <c r="E16" s="88"/>
      <c r="F16" s="89"/>
      <c r="G16" s="92">
        <v>29.533000000000001</v>
      </c>
      <c r="H16" s="89"/>
      <c r="I16" s="102"/>
      <c r="J16" s="89"/>
      <c r="K16" s="89"/>
      <c r="L16" s="90">
        <v>29.456758499145508</v>
      </c>
      <c r="M16" s="89"/>
      <c r="N16" s="105">
        <f>L16-M11</f>
        <v>17.70702393849691</v>
      </c>
      <c r="O16" s="105">
        <f>N16-I14</f>
        <v>-0.57038085683186779</v>
      </c>
      <c r="P16" s="105">
        <f>-O16</f>
        <v>0.57038085683186779</v>
      </c>
      <c r="Q16" s="105">
        <f>2^P16</f>
        <v>1.4849155215010048</v>
      </c>
      <c r="R16" s="89"/>
      <c r="S16" s="89"/>
      <c r="T16" s="90">
        <v>30.180686950683594</v>
      </c>
      <c r="U16" s="89"/>
      <c r="V16" s="99">
        <f>T16-U11</f>
        <v>18.35617733001709</v>
      </c>
      <c r="W16" s="99">
        <f>V16-I14</f>
        <v>7.8772534688312135E-2</v>
      </c>
      <c r="X16" s="99">
        <f>-W16</f>
        <v>-7.8772534688312135E-2</v>
      </c>
      <c r="Y16" s="114">
        <f>2^X16</f>
        <v>0.94686290844523824</v>
      </c>
      <c r="Z16" s="71"/>
      <c r="AA16" s="71"/>
      <c r="AB16" s="71"/>
      <c r="AC16" s="71"/>
      <c r="AD16" s="71"/>
      <c r="AE16" s="71"/>
      <c r="AF16" s="71"/>
      <c r="AG16" s="71"/>
      <c r="AH16" s="71"/>
      <c r="AI16" s="71"/>
    </row>
    <row r="17" spans="2:35">
      <c r="B17" s="25"/>
      <c r="C17" s="23">
        <v>3.2186426386076099</v>
      </c>
      <c r="E17" s="74" t="s">
        <v>45</v>
      </c>
      <c r="F17" s="75" t="s">
        <v>43</v>
      </c>
      <c r="G17" s="75">
        <v>11.202603340148926</v>
      </c>
      <c r="H17" s="75">
        <f>AVERAGE(G17:G19)</f>
        <v>11.19230047861735</v>
      </c>
      <c r="I17" s="103"/>
      <c r="J17" s="77"/>
      <c r="K17" s="77"/>
      <c r="L17" s="76">
        <v>11.622</v>
      </c>
      <c r="M17" s="78">
        <f>AVERAGE(L17:L19)</f>
        <v>11.531666666666666</v>
      </c>
      <c r="N17" s="106"/>
      <c r="O17" s="106"/>
      <c r="P17" s="106"/>
      <c r="Q17" s="106"/>
      <c r="R17" s="77"/>
      <c r="S17" s="77"/>
      <c r="T17" s="75">
        <v>11.841562271118164</v>
      </c>
      <c r="U17" s="78">
        <f>AVERAGE(T17:T19)</f>
        <v>11.678266207377115</v>
      </c>
      <c r="V17" s="100"/>
      <c r="W17" s="100"/>
      <c r="X17" s="100"/>
      <c r="Y17" s="112"/>
      <c r="Z17" s="71"/>
      <c r="AA17" s="71"/>
      <c r="AB17" s="71"/>
      <c r="AC17" s="71"/>
      <c r="AD17" s="71"/>
      <c r="AE17" s="71"/>
      <c r="AF17" s="71"/>
      <c r="AG17" s="71"/>
      <c r="AH17" s="71"/>
      <c r="AI17" s="71"/>
    </row>
    <row r="18" spans="2:35">
      <c r="B18" s="25"/>
      <c r="C18" s="23">
        <v>1.4899904541479001</v>
      </c>
      <c r="E18" s="81"/>
      <c r="F18" s="82"/>
      <c r="G18" s="82">
        <v>11.087405204772949</v>
      </c>
      <c r="H18" s="82"/>
      <c r="I18" s="101"/>
      <c r="J18" s="84"/>
      <c r="K18" s="84"/>
      <c r="L18" s="83">
        <v>11.432</v>
      </c>
      <c r="M18" s="84"/>
      <c r="N18" s="104"/>
      <c r="O18" s="104"/>
      <c r="P18" s="104"/>
      <c r="Q18" s="104"/>
      <c r="R18" s="84"/>
      <c r="S18" s="84"/>
      <c r="T18" s="82">
        <v>11.62735652923584</v>
      </c>
      <c r="U18" s="84"/>
      <c r="V18" s="98"/>
      <c r="W18" s="98"/>
      <c r="X18" s="98"/>
      <c r="Y18" s="113"/>
      <c r="Z18" s="71"/>
      <c r="AA18" s="71"/>
      <c r="AB18" s="71"/>
      <c r="AC18" s="71"/>
      <c r="AD18" s="71"/>
      <c r="AE18" s="71"/>
      <c r="AF18" s="71"/>
      <c r="AG18" s="71"/>
      <c r="AH18" s="71"/>
      <c r="AI18" s="71"/>
    </row>
    <row r="19" spans="2:35">
      <c r="B19" s="25"/>
      <c r="C19" s="23">
        <v>1.3839144658053</v>
      </c>
      <c r="E19" s="81"/>
      <c r="F19" s="82"/>
      <c r="G19" s="82">
        <v>11.286892890930176</v>
      </c>
      <c r="H19" s="82"/>
      <c r="I19" s="101"/>
      <c r="J19" s="84"/>
      <c r="K19" s="84"/>
      <c r="L19" s="83">
        <v>11.541</v>
      </c>
      <c r="M19" s="84"/>
      <c r="N19" s="104"/>
      <c r="O19" s="104"/>
      <c r="P19" s="104"/>
      <c r="Q19" s="104"/>
      <c r="R19" s="84"/>
      <c r="S19" s="84"/>
      <c r="T19" s="82">
        <v>11.565879821777344</v>
      </c>
      <c r="U19" s="84"/>
      <c r="V19" s="98"/>
      <c r="W19" s="98"/>
      <c r="X19" s="98"/>
      <c r="Y19" s="113"/>
      <c r="Z19" s="71"/>
      <c r="AA19" s="71"/>
      <c r="AB19" s="71"/>
      <c r="AC19" s="71"/>
      <c r="AD19" s="71"/>
      <c r="AE19" s="71"/>
      <c r="AF19" s="71"/>
      <c r="AG19" s="71"/>
      <c r="AH19" s="71"/>
      <c r="AI19" s="71"/>
    </row>
    <row r="20" spans="2:35">
      <c r="B20" s="25"/>
      <c r="C20" s="23">
        <v>0.94686290844520005</v>
      </c>
      <c r="E20" s="81"/>
      <c r="F20" s="84" t="s">
        <v>33</v>
      </c>
      <c r="G20" s="82">
        <v>29.220428466796875</v>
      </c>
      <c r="H20" s="87">
        <f>AVERAGE(G20:G22)</f>
        <v>29.489900588989258</v>
      </c>
      <c r="I20" s="101">
        <f>H20-H17</f>
        <v>18.29760011037191</v>
      </c>
      <c r="J20" s="84"/>
      <c r="K20" s="84"/>
      <c r="L20" s="82">
        <v>29.521677017211914</v>
      </c>
      <c r="M20" s="87">
        <f>AVERAGE(L20:L22)</f>
        <v>29.187801361083984</v>
      </c>
      <c r="N20" s="104">
        <f>L20-M17</f>
        <v>17.990010350545248</v>
      </c>
      <c r="O20" s="104">
        <f>N20-I20</f>
        <v>-0.30758975982666215</v>
      </c>
      <c r="P20" s="104">
        <f>-O20</f>
        <v>0.30758975982666215</v>
      </c>
      <c r="Q20" s="104">
        <f>2^P20</f>
        <v>1.2376383099022306</v>
      </c>
      <c r="R20" s="84"/>
      <c r="S20" s="84"/>
      <c r="T20" s="82">
        <v>29.616996765136719</v>
      </c>
      <c r="U20" s="87">
        <f>AVERAGE(T20:T22)</f>
        <v>29.688016891479492</v>
      </c>
      <c r="V20" s="98">
        <f>T20-U17</f>
        <v>17.938730557759605</v>
      </c>
      <c r="W20" s="98">
        <f>V20-I20</f>
        <v>-0.35886955261230469</v>
      </c>
      <c r="X20" s="98">
        <f>-W20</f>
        <v>0.35886955261230469</v>
      </c>
      <c r="Y20" s="113">
        <f>2^X20</f>
        <v>1.2824206420212665</v>
      </c>
      <c r="Z20" s="71"/>
      <c r="AA20" s="71"/>
      <c r="AB20" s="71"/>
      <c r="AC20" s="71"/>
      <c r="AD20" s="71"/>
      <c r="AE20" s="71"/>
      <c r="AF20" s="71"/>
      <c r="AG20" s="71"/>
      <c r="AH20" s="71"/>
      <c r="AI20" s="71"/>
    </row>
    <row r="21" spans="2:35">
      <c r="B21" s="25"/>
      <c r="C21" s="23">
        <v>1.28242064202127</v>
      </c>
      <c r="E21" s="81"/>
      <c r="F21" s="84"/>
      <c r="G21" s="82">
        <v>29.623910903930664</v>
      </c>
      <c r="H21" s="84"/>
      <c r="I21" s="101"/>
      <c r="J21" s="84"/>
      <c r="K21" s="84"/>
      <c r="L21" s="82">
        <v>29.017972946166992</v>
      </c>
      <c r="M21" s="84"/>
      <c r="N21" s="104">
        <f>L21-M17</f>
        <v>17.486306279500326</v>
      </c>
      <c r="O21" s="104">
        <f>N21-I20</f>
        <v>-0.81129383087158402</v>
      </c>
      <c r="P21" s="104">
        <f>-O21</f>
        <v>0.81129383087158402</v>
      </c>
      <c r="Q21" s="104">
        <f>2^P21</f>
        <v>1.7547844545841353</v>
      </c>
      <c r="R21" s="84"/>
      <c r="S21" s="84"/>
      <c r="T21" s="82">
        <v>29.713785171508789</v>
      </c>
      <c r="U21" s="84"/>
      <c r="V21" s="98">
        <f>T21-U17</f>
        <v>18.035518964131676</v>
      </c>
      <c r="W21" s="98">
        <f>V21-I20</f>
        <v>-0.26208114624023438</v>
      </c>
      <c r="X21" s="98">
        <f>-W21</f>
        <v>0.26208114624023438</v>
      </c>
      <c r="Y21" s="113">
        <f>2^X21</f>
        <v>1.1992073628564763</v>
      </c>
      <c r="Z21" s="71"/>
      <c r="AA21" s="71"/>
      <c r="AB21" s="71"/>
      <c r="AC21" s="71"/>
      <c r="AD21" s="71"/>
      <c r="AE21" s="71"/>
      <c r="AF21" s="71"/>
      <c r="AG21" s="71"/>
      <c r="AH21" s="71"/>
      <c r="AI21" s="71"/>
    </row>
    <row r="22" spans="2:35" ht="14.65" thickBot="1">
      <c r="B22" s="25"/>
      <c r="C22" s="23">
        <v>1.1992073628564801</v>
      </c>
      <c r="E22" s="88"/>
      <c r="F22" s="89"/>
      <c r="G22" s="90">
        <v>29.625362396240234</v>
      </c>
      <c r="H22" s="89"/>
      <c r="I22" s="102"/>
      <c r="J22" s="89"/>
      <c r="K22" s="89"/>
      <c r="L22" s="90">
        <v>29.023754119873047</v>
      </c>
      <c r="M22" s="89"/>
      <c r="N22" s="105">
        <f>L22-M17</f>
        <v>17.492087453206381</v>
      </c>
      <c r="O22" s="105">
        <f>N22-I20</f>
        <v>-0.80551265716552933</v>
      </c>
      <c r="P22" s="105">
        <f>-O22</f>
        <v>0.80551265716552933</v>
      </c>
      <c r="Q22" s="105">
        <f>2^P22</f>
        <v>1.7477667449403314</v>
      </c>
      <c r="R22" s="89"/>
      <c r="S22" s="89"/>
      <c r="T22" s="90">
        <v>29.733268737792969</v>
      </c>
      <c r="U22" s="89"/>
      <c r="V22" s="99">
        <f>T22-U17</f>
        <v>18.055002530415855</v>
      </c>
      <c r="W22" s="99">
        <f>V22-I20</f>
        <v>-0.24259757995605469</v>
      </c>
      <c r="X22" s="99">
        <f>-W22</f>
        <v>0.24259757995605469</v>
      </c>
      <c r="Y22" s="114">
        <f>2^X22</f>
        <v>1.1831209603162116</v>
      </c>
      <c r="Z22" s="71"/>
      <c r="AA22" s="71"/>
      <c r="AB22" s="71"/>
      <c r="AC22" s="71"/>
      <c r="AD22" s="71"/>
      <c r="AE22" s="71"/>
      <c r="AF22" s="71"/>
      <c r="AG22" s="71"/>
      <c r="AH22" s="71"/>
      <c r="AI22" s="71"/>
    </row>
    <row r="23" spans="2:35">
      <c r="B23" s="25"/>
      <c r="C23" s="23">
        <v>1.1831209603162101</v>
      </c>
      <c r="E23" s="74" t="s">
        <v>46</v>
      </c>
      <c r="F23" s="77" t="s">
        <v>43</v>
      </c>
      <c r="G23" s="75">
        <v>11.213115692138672</v>
      </c>
      <c r="H23" s="78">
        <f>AVERAGE(G23:G25)</f>
        <v>17.284640630086262</v>
      </c>
      <c r="I23" s="103"/>
      <c r="J23" s="77"/>
      <c r="K23" s="77"/>
      <c r="L23" s="75">
        <v>11.888077735900879</v>
      </c>
      <c r="M23" s="78">
        <f>AVERAGE(L23:L25)</f>
        <v>17.555415153503418</v>
      </c>
      <c r="N23" s="106"/>
      <c r="O23" s="106"/>
      <c r="P23" s="106"/>
      <c r="Q23" s="106"/>
      <c r="R23" s="77"/>
      <c r="S23" s="77"/>
      <c r="T23" s="75">
        <v>11.486631393432617</v>
      </c>
      <c r="U23" s="78">
        <f>AVERAGE(T23:T25)</f>
        <v>17.524860699971516</v>
      </c>
      <c r="V23" s="100"/>
      <c r="W23" s="100"/>
      <c r="X23" s="100"/>
      <c r="Y23" s="112"/>
      <c r="Z23" s="71"/>
      <c r="AA23" s="71"/>
      <c r="AB23" s="71"/>
      <c r="AC23" s="71"/>
      <c r="AD23" s="71"/>
      <c r="AE23" s="71"/>
      <c r="AF23" s="71"/>
      <c r="AG23" s="71"/>
      <c r="AH23" s="71"/>
      <c r="AI23" s="71"/>
    </row>
    <row r="24" spans="2:35">
      <c r="B24" s="25"/>
      <c r="C24" s="23">
        <v>0.89592847054489999</v>
      </c>
      <c r="E24" s="81"/>
      <c r="F24" s="84"/>
      <c r="G24" s="82">
        <v>11.347625732421875</v>
      </c>
      <c r="H24" s="84"/>
      <c r="I24" s="101"/>
      <c r="J24" s="84"/>
      <c r="K24" s="84"/>
      <c r="L24" s="82">
        <v>11.691690444946289</v>
      </c>
      <c r="M24" s="84"/>
      <c r="N24" s="104"/>
      <c r="O24" s="104"/>
      <c r="P24" s="104"/>
      <c r="Q24" s="104"/>
      <c r="R24" s="84"/>
      <c r="S24" s="84"/>
      <c r="T24" s="82">
        <v>11.320710182189941</v>
      </c>
      <c r="U24" s="84"/>
      <c r="V24" s="98"/>
      <c r="W24" s="98"/>
      <c r="X24" s="98"/>
      <c r="Y24" s="113"/>
      <c r="Z24" s="71"/>
      <c r="AA24" s="71"/>
      <c r="AB24" s="71"/>
      <c r="AC24" s="71"/>
      <c r="AD24" s="71"/>
      <c r="AE24" s="71"/>
      <c r="AF24" s="71"/>
      <c r="AG24" s="71"/>
      <c r="AH24" s="71"/>
      <c r="AI24" s="71"/>
    </row>
    <row r="25" spans="2:35">
      <c r="B25" s="25"/>
      <c r="C25" s="23">
        <v>1.0385270017491</v>
      </c>
      <c r="E25" s="81"/>
      <c r="F25" s="84" t="s">
        <v>33</v>
      </c>
      <c r="G25" s="82">
        <v>29.293180465698242</v>
      </c>
      <c r="H25" s="87">
        <f>AVERAGE(G25:G27)</f>
        <v>29.368475914001465</v>
      </c>
      <c r="I25" s="101">
        <f>H25-H23</f>
        <v>12.083835283915203</v>
      </c>
      <c r="J25" s="84"/>
      <c r="K25" s="84"/>
      <c r="L25" s="82">
        <v>29.086477279663086</v>
      </c>
      <c r="M25" s="87">
        <f>AVERAGE(L25:L27)</f>
        <v>29.239724159240723</v>
      </c>
      <c r="N25" s="104">
        <f>L25-M23</f>
        <v>11.531062126159668</v>
      </c>
      <c r="O25" s="104">
        <f>N25-I25</f>
        <v>-0.55277315775553504</v>
      </c>
      <c r="P25" s="104">
        <f>-O25</f>
        <v>0.55277315775553504</v>
      </c>
      <c r="Q25" s="104">
        <f>2^P25</f>
        <v>1.4669026774996421</v>
      </c>
      <c r="R25" s="84"/>
      <c r="S25" s="84"/>
      <c r="T25" s="82">
        <v>29.767240524291992</v>
      </c>
      <c r="U25" s="87">
        <f>AVERAGE(T25:T27)</f>
        <v>29.660698890686035</v>
      </c>
      <c r="V25" s="98">
        <f>T25-U23</f>
        <v>12.242379824320476</v>
      </c>
      <c r="W25" s="98">
        <f>V25-I25</f>
        <v>0.15854454040527344</v>
      </c>
      <c r="X25" s="98">
        <f>-W25</f>
        <v>-0.15854454040527344</v>
      </c>
      <c r="Y25" s="113">
        <f>2^X25</f>
        <v>0.89592847054489955</v>
      </c>
      <c r="Z25" s="71"/>
      <c r="AA25" s="71"/>
      <c r="AB25" s="71"/>
      <c r="AC25" s="71"/>
      <c r="AD25" s="71"/>
      <c r="AE25" s="71"/>
      <c r="AF25" s="71"/>
      <c r="AG25" s="71"/>
      <c r="AH25" s="71"/>
      <c r="AI25" s="71"/>
    </row>
    <row r="26" spans="2:35" ht="14.65" thickBot="1">
      <c r="B26" s="25"/>
      <c r="C26" s="23">
        <v>1.87703949281761</v>
      </c>
      <c r="E26" s="88"/>
      <c r="F26" s="89"/>
      <c r="G26" s="90">
        <v>29.443771362304688</v>
      </c>
      <c r="H26" s="89"/>
      <c r="I26" s="102"/>
      <c r="J26" s="89"/>
      <c r="K26" s="89"/>
      <c r="L26" s="90">
        <v>29.392971038818359</v>
      </c>
      <c r="M26" s="89"/>
      <c r="N26" s="105">
        <f>L26-M23</f>
        <v>11.837555885314941</v>
      </c>
      <c r="O26" s="105">
        <f>N26-I25</f>
        <v>-0.2462793986002616</v>
      </c>
      <c r="P26" s="105">
        <f>-O26</f>
        <v>0.2462793986002616</v>
      </c>
      <c r="Q26" s="105">
        <f>2^P26</f>
        <v>1.1861441910148518</v>
      </c>
      <c r="R26" s="89"/>
      <c r="S26" s="89"/>
      <c r="T26" s="90">
        <v>29.554157257080078</v>
      </c>
      <c r="U26" s="89"/>
      <c r="V26" s="99">
        <f>T26-U23</f>
        <v>12.029296557108562</v>
      </c>
      <c r="W26" s="99">
        <f>V26-I25</f>
        <v>-5.4538726806640625E-2</v>
      </c>
      <c r="X26" s="99">
        <f>-W26</f>
        <v>5.4538726806640625E-2</v>
      </c>
      <c r="Y26" s="114">
        <f>2^X26</f>
        <v>1.0385270017491064</v>
      </c>
      <c r="Z26" s="71"/>
      <c r="AA26" s="71"/>
      <c r="AB26" s="71"/>
      <c r="AC26" s="71"/>
      <c r="AD26" s="71"/>
      <c r="AE26" s="71"/>
      <c r="AF26" s="71"/>
      <c r="AG26" s="71"/>
      <c r="AH26" s="71"/>
      <c r="AI26" s="71"/>
    </row>
    <row r="27" spans="2:35">
      <c r="B27" s="25"/>
      <c r="C27" s="23">
        <v>1.67418505572186</v>
      </c>
    </row>
    <row r="28" spans="2:35" ht="14.65" thickBot="1">
      <c r="B28" s="69"/>
      <c r="C28" s="24">
        <v>1.5078145562562599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Fig. 7A</vt:lpstr>
      <vt:lpstr>Fig. 7C</vt:lpstr>
      <vt:lpstr>Fig. 7D</vt:lpstr>
      <vt:lpstr>Fig. 7E</vt:lpstr>
      <vt:lpstr>Fig. 7F</vt:lpstr>
      <vt:lpstr>Fig. 7G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Christopher Antos</dc:creator>
  <cp:lastModifiedBy>Christopher Antos</cp:lastModifiedBy>
  <dcterms:created xsi:type="dcterms:W3CDTF">2023-07-30T13:59:03Z</dcterms:created>
  <dcterms:modified xsi:type="dcterms:W3CDTF">2023-12-10T11:16:14Z</dcterms:modified>
</cp:coreProperties>
</file>